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агерь 2025\"/>
    </mc:Choice>
  </mc:AlternateContent>
  <bookViews>
    <workbookView xWindow="0" yWindow="0" windowWidth="20490" windowHeight="7530" tabRatio="500"/>
  </bookViews>
  <sheets>
    <sheet name="Меню лагерь 2025" sheetId="1" r:id="rId1"/>
    <sheet name="Натуральные нормы" sheetId="2" r:id="rId2"/>
  </sheets>
  <definedNames>
    <definedName name="Print_Area_0" localSheetId="0">'Меню лагерь 2025'!$B$1:$T$338</definedName>
    <definedName name="_xlnm.Print_Titles" localSheetId="1">'Натуральные нормы'!$D:$D</definedName>
    <definedName name="_xlnm.Print_Area" localSheetId="0">'Меню лагерь 2025'!$A$1:$T$338</definedName>
  </definedNames>
  <calcPr calcId="162913"/>
</workbook>
</file>

<file path=xl/calcChain.xml><?xml version="1.0" encoding="utf-8"?>
<calcChain xmlns="http://schemas.openxmlformats.org/spreadsheetml/2006/main">
  <c r="R32" i="2" l="1"/>
  <c r="T32" i="2" s="1"/>
  <c r="Q32" i="2"/>
  <c r="R31" i="2"/>
  <c r="T31" i="2" s="1"/>
  <c r="Q31" i="2"/>
  <c r="R30" i="2"/>
  <c r="T30" i="2" s="1"/>
  <c r="Q30" i="2"/>
  <c r="R29" i="2"/>
  <c r="T29" i="2" s="1"/>
  <c r="Q29" i="2"/>
  <c r="R28" i="2"/>
  <c r="T28" i="2" s="1"/>
  <c r="Q28" i="2"/>
  <c r="R27" i="2"/>
  <c r="T27" i="2" s="1"/>
  <c r="Q27" i="2"/>
  <c r="R26" i="2"/>
  <c r="T26" i="2" s="1"/>
  <c r="Q26" i="2"/>
  <c r="R25" i="2"/>
  <c r="T25" i="2" s="1"/>
  <c r="Q25" i="2"/>
  <c r="R24" i="2"/>
  <c r="T24" i="2" s="1"/>
  <c r="Q24" i="2"/>
  <c r="R23" i="2"/>
  <c r="T23" i="2" s="1"/>
  <c r="Q23" i="2"/>
  <c r="R22" i="2"/>
  <c r="T22" i="2" s="1"/>
  <c r="Q22" i="2"/>
  <c r="R21" i="2"/>
  <c r="T21" i="2" s="1"/>
  <c r="Q21" i="2"/>
  <c r="R20" i="2"/>
  <c r="T20" i="2" s="1"/>
  <c r="Q20" i="2"/>
  <c r="R19" i="2"/>
  <c r="T19" i="2" s="1"/>
  <c r="Q19" i="2"/>
  <c r="R18" i="2"/>
  <c r="T18" i="2" s="1"/>
  <c r="Q18" i="2"/>
  <c r="R17" i="2"/>
  <c r="T17" i="2" s="1"/>
  <c r="Q17" i="2"/>
  <c r="R16" i="2"/>
  <c r="T16" i="2" s="1"/>
  <c r="Q16" i="2"/>
  <c r="R15" i="2"/>
  <c r="T15" i="2" s="1"/>
  <c r="Q15" i="2"/>
  <c r="R14" i="2"/>
  <c r="T14" i="2" s="1"/>
  <c r="Q14" i="2"/>
  <c r="R13" i="2"/>
  <c r="T13" i="2" s="1"/>
  <c r="Q13" i="2"/>
  <c r="R12" i="2"/>
  <c r="T12" i="2" s="1"/>
  <c r="Q12" i="2"/>
  <c r="R11" i="2"/>
  <c r="T11" i="2" s="1"/>
  <c r="Q11" i="2"/>
  <c r="R10" i="2"/>
  <c r="T10" i="2" s="1"/>
  <c r="Q10" i="2"/>
  <c r="R9" i="2"/>
  <c r="T9" i="2" s="1"/>
  <c r="Q9" i="2"/>
  <c r="R8" i="2"/>
  <c r="T8" i="2" s="1"/>
  <c r="Q8" i="2"/>
  <c r="R7" i="2"/>
  <c r="T7" i="2" s="1"/>
  <c r="Q7" i="2"/>
  <c r="G327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S317" i="1"/>
  <c r="S327" i="1" s="1"/>
  <c r="R317" i="1"/>
  <c r="R327" i="1" s="1"/>
  <c r="Q317" i="1"/>
  <c r="Q327" i="1" s="1"/>
  <c r="P317" i="1"/>
  <c r="O317" i="1"/>
  <c r="N317" i="1"/>
  <c r="M317" i="1"/>
  <c r="L317" i="1"/>
  <c r="L327" i="1" s="1"/>
  <c r="K327" i="1"/>
  <c r="J317" i="1"/>
  <c r="J327" i="1" s="1"/>
  <c r="I317" i="1"/>
  <c r="I327" i="1" s="1"/>
  <c r="H327" i="1"/>
  <c r="G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H303" i="1" s="1"/>
  <c r="S295" i="1"/>
  <c r="S303" i="1" s="1"/>
  <c r="R295" i="1"/>
  <c r="R303" i="1" s="1"/>
  <c r="Q295" i="1"/>
  <c r="Q303" i="1" s="1"/>
  <c r="P295" i="1"/>
  <c r="P303" i="1" s="1"/>
  <c r="O295" i="1"/>
  <c r="O303" i="1" s="1"/>
  <c r="N295" i="1"/>
  <c r="N303" i="1" s="1"/>
  <c r="M295" i="1"/>
  <c r="M303" i="1" s="1"/>
  <c r="L295" i="1"/>
  <c r="L303" i="1" s="1"/>
  <c r="K303" i="1"/>
  <c r="J295" i="1"/>
  <c r="J303" i="1" s="1"/>
  <c r="I295" i="1"/>
  <c r="I303" i="1" s="1"/>
  <c r="G281" i="1"/>
  <c r="S280" i="1"/>
  <c r="R280" i="1"/>
  <c r="Q280" i="1"/>
  <c r="P280" i="1"/>
  <c r="O280" i="1"/>
  <c r="N280" i="1"/>
  <c r="M280" i="1"/>
  <c r="L280" i="1"/>
  <c r="K280" i="1"/>
  <c r="J280" i="1"/>
  <c r="I280" i="1"/>
  <c r="I281" i="1" s="1"/>
  <c r="H280" i="1"/>
  <c r="S272" i="1"/>
  <c r="R272" i="1"/>
  <c r="Q272" i="1"/>
  <c r="Q281" i="1" s="1"/>
  <c r="P272" i="1"/>
  <c r="P281" i="1" s="1"/>
  <c r="O272" i="1"/>
  <c r="N272" i="1"/>
  <c r="N281" i="1" s="1"/>
  <c r="M272" i="1"/>
  <c r="M281" i="1" s="1"/>
  <c r="L272" i="1"/>
  <c r="L281" i="1" s="1"/>
  <c r="K281" i="1"/>
  <c r="J272" i="1"/>
  <c r="J281" i="1" s="1"/>
  <c r="H272" i="1"/>
  <c r="G259" i="1"/>
  <c r="S258" i="1"/>
  <c r="S259" i="1" s="1"/>
  <c r="R258" i="1"/>
  <c r="Q258" i="1"/>
  <c r="P258" i="1"/>
  <c r="O258" i="1"/>
  <c r="N258" i="1"/>
  <c r="M258" i="1"/>
  <c r="L258" i="1"/>
  <c r="K258" i="1"/>
  <c r="J258" i="1"/>
  <c r="I258" i="1"/>
  <c r="H258" i="1"/>
  <c r="S250" i="1"/>
  <c r="R250" i="1"/>
  <c r="R259" i="1" s="1"/>
  <c r="Q250" i="1"/>
  <c r="Q259" i="1" s="1"/>
  <c r="P250" i="1"/>
  <c r="O250" i="1"/>
  <c r="N250" i="1"/>
  <c r="M250" i="1"/>
  <c r="L250" i="1"/>
  <c r="L259" i="1" s="1"/>
  <c r="K259" i="1"/>
  <c r="J250" i="1"/>
  <c r="J259" i="1" s="1"/>
  <c r="I250" i="1"/>
  <c r="I259" i="1" s="1"/>
  <c r="H250" i="1"/>
  <c r="H259" i="1" s="1"/>
  <c r="Q239" i="1"/>
  <c r="G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S230" i="1"/>
  <c r="S239" i="1" s="1"/>
  <c r="R230" i="1"/>
  <c r="R239" i="1" s="1"/>
  <c r="Q230" i="1"/>
  <c r="P230" i="1"/>
  <c r="P239" i="1" s="1"/>
  <c r="O230" i="1"/>
  <c r="O239" i="1" s="1"/>
  <c r="N230" i="1"/>
  <c r="N239" i="1" s="1"/>
  <c r="M230" i="1"/>
  <c r="M239" i="1" s="1"/>
  <c r="L230" i="1"/>
  <c r="L239" i="1" s="1"/>
  <c r="K230" i="1"/>
  <c r="J230" i="1"/>
  <c r="J239" i="1" s="1"/>
  <c r="I230" i="1"/>
  <c r="H230" i="1"/>
  <c r="H239" i="1" s="1"/>
  <c r="G220" i="1"/>
  <c r="S219" i="1"/>
  <c r="R219" i="1"/>
  <c r="Q219" i="1"/>
  <c r="P219" i="1"/>
  <c r="O219" i="1"/>
  <c r="N219" i="1"/>
  <c r="M219" i="1"/>
  <c r="L219" i="1"/>
  <c r="K219" i="1"/>
  <c r="K220" i="1" s="1"/>
  <c r="J219" i="1"/>
  <c r="I219" i="1"/>
  <c r="H219" i="1"/>
  <c r="S211" i="1"/>
  <c r="S220" i="1" s="1"/>
  <c r="R211" i="1"/>
  <c r="R220" i="1" s="1"/>
  <c r="Q211" i="1"/>
  <c r="Q220" i="1" s="1"/>
  <c r="P211" i="1"/>
  <c r="P220" i="1" s="1"/>
  <c r="O211" i="1"/>
  <c r="O220" i="1" s="1"/>
  <c r="N211" i="1"/>
  <c r="N220" i="1" s="1"/>
  <c r="M211" i="1"/>
  <c r="M220" i="1" s="1"/>
  <c r="L211" i="1"/>
  <c r="L220" i="1" s="1"/>
  <c r="J211" i="1"/>
  <c r="J220" i="1" s="1"/>
  <c r="I220" i="1"/>
  <c r="H211" i="1"/>
  <c r="H220" i="1" s="1"/>
  <c r="G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S188" i="1"/>
  <c r="R188" i="1"/>
  <c r="R197" i="1" s="1"/>
  <c r="Q188" i="1"/>
  <c r="Q197" i="1" s="1"/>
  <c r="P188" i="1"/>
  <c r="P197" i="1" s="1"/>
  <c r="O188" i="1"/>
  <c r="N188" i="1"/>
  <c r="N197" i="1" s="1"/>
  <c r="M188" i="1"/>
  <c r="L188" i="1"/>
  <c r="K188" i="1"/>
  <c r="J188" i="1"/>
  <c r="I188" i="1"/>
  <c r="I197" i="1" s="1"/>
  <c r="H188" i="1"/>
  <c r="H197" i="1" s="1"/>
  <c r="G175" i="1"/>
  <c r="S174" i="1"/>
  <c r="R174" i="1"/>
  <c r="Q174" i="1"/>
  <c r="P174" i="1"/>
  <c r="O174" i="1"/>
  <c r="N174" i="1"/>
  <c r="M174" i="1"/>
  <c r="L174" i="1"/>
  <c r="J174" i="1"/>
  <c r="I174" i="1"/>
  <c r="H174" i="1"/>
  <c r="S166" i="1"/>
  <c r="S175" i="1" s="1"/>
  <c r="R166" i="1"/>
  <c r="Q166" i="1"/>
  <c r="Q175" i="1" s="1"/>
  <c r="P166" i="1"/>
  <c r="O166" i="1"/>
  <c r="N166" i="1"/>
  <c r="M166" i="1"/>
  <c r="L166" i="1"/>
  <c r="K166" i="1"/>
  <c r="K175" i="1" s="1"/>
  <c r="J166" i="1"/>
  <c r="J175" i="1" s="1"/>
  <c r="I166" i="1"/>
  <c r="I175" i="1" s="1"/>
  <c r="H166" i="1"/>
  <c r="H175" i="1" s="1"/>
  <c r="G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S147" i="1"/>
  <c r="S155" i="1" s="1"/>
  <c r="R147" i="1"/>
  <c r="R155" i="1" s="1"/>
  <c r="Q147" i="1"/>
  <c r="Q155" i="1" s="1"/>
  <c r="P147" i="1"/>
  <c r="P155" i="1" s="1"/>
  <c r="O147" i="1"/>
  <c r="N147" i="1"/>
  <c r="M147" i="1"/>
  <c r="L147" i="1"/>
  <c r="K147" i="1"/>
  <c r="K155" i="1" s="1"/>
  <c r="J147" i="1"/>
  <c r="J155" i="1" s="1"/>
  <c r="I147" i="1"/>
  <c r="H147" i="1"/>
  <c r="G136" i="1"/>
  <c r="S135" i="1"/>
  <c r="R135" i="1"/>
  <c r="Q135" i="1"/>
  <c r="P135" i="1"/>
  <c r="O135" i="1"/>
  <c r="N135" i="1"/>
  <c r="M135" i="1"/>
  <c r="L135" i="1"/>
  <c r="J135" i="1"/>
  <c r="I135" i="1"/>
  <c r="H135" i="1"/>
  <c r="S127" i="1"/>
  <c r="R127" i="1"/>
  <c r="Q127" i="1"/>
  <c r="P127" i="1"/>
  <c r="O127" i="1"/>
  <c r="N127" i="1"/>
  <c r="N136" i="1" s="1"/>
  <c r="M127" i="1"/>
  <c r="M136" i="1" s="1"/>
  <c r="L127" i="1"/>
  <c r="L136" i="1" s="1"/>
  <c r="K136" i="1"/>
  <c r="J127" i="1"/>
  <c r="J136" i="1" s="1"/>
  <c r="I136" i="1"/>
  <c r="H127" i="1"/>
  <c r="H136" i="1" s="1"/>
  <c r="G115" i="1"/>
  <c r="S114" i="1"/>
  <c r="R114" i="1"/>
  <c r="Q114" i="1"/>
  <c r="P114" i="1"/>
  <c r="O114" i="1"/>
  <c r="N114" i="1"/>
  <c r="M114" i="1"/>
  <c r="L114" i="1"/>
  <c r="K114" i="1"/>
  <c r="K115" i="1" s="1"/>
  <c r="J114" i="1"/>
  <c r="I114" i="1"/>
  <c r="H114" i="1"/>
  <c r="S105" i="1"/>
  <c r="S115" i="1" s="1"/>
  <c r="R105" i="1"/>
  <c r="R115" i="1" s="1"/>
  <c r="Q105" i="1"/>
  <c r="Q115" i="1" s="1"/>
  <c r="P105" i="1"/>
  <c r="P115" i="1" s="1"/>
  <c r="O105" i="1"/>
  <c r="O115" i="1" s="1"/>
  <c r="N105" i="1"/>
  <c r="N115" i="1" s="1"/>
  <c r="M105" i="1"/>
  <c r="M115" i="1" s="1"/>
  <c r="L105" i="1"/>
  <c r="L115" i="1" s="1"/>
  <c r="J105" i="1"/>
  <c r="J115" i="1" s="1"/>
  <c r="I115" i="1"/>
  <c r="H105" i="1"/>
  <c r="G91" i="1"/>
  <c r="S90" i="1"/>
  <c r="R90" i="1"/>
  <c r="Q90" i="1"/>
  <c r="P90" i="1"/>
  <c r="O90" i="1"/>
  <c r="N90" i="1"/>
  <c r="M90" i="1"/>
  <c r="L90" i="1"/>
  <c r="K90" i="1"/>
  <c r="J90" i="1"/>
  <c r="I90" i="1"/>
  <c r="H90" i="1"/>
  <c r="S82" i="1"/>
  <c r="R82" i="1"/>
  <c r="Q82" i="1"/>
  <c r="P82" i="1"/>
  <c r="O82" i="1"/>
  <c r="N82" i="1"/>
  <c r="M82" i="1"/>
  <c r="L82" i="1"/>
  <c r="K91" i="1"/>
  <c r="J82" i="1"/>
  <c r="J91" i="1" s="1"/>
  <c r="I82" i="1"/>
  <c r="I91" i="1" s="1"/>
  <c r="H82" i="1"/>
  <c r="H91" i="1" s="1"/>
  <c r="P70" i="1"/>
  <c r="M70" i="1"/>
  <c r="G70" i="1"/>
  <c r="S69" i="1"/>
  <c r="R69" i="1"/>
  <c r="Q69" i="1"/>
  <c r="P69" i="1"/>
  <c r="O69" i="1"/>
  <c r="N69" i="1"/>
  <c r="M69" i="1"/>
  <c r="L69" i="1"/>
  <c r="K69" i="1"/>
  <c r="J69" i="1"/>
  <c r="I69" i="1"/>
  <c r="H69" i="1"/>
  <c r="S62" i="1"/>
  <c r="S70" i="1" s="1"/>
  <c r="R62" i="1"/>
  <c r="R70" i="1" s="1"/>
  <c r="Q62" i="1"/>
  <c r="Q70" i="1" s="1"/>
  <c r="P62" i="1"/>
  <c r="O62" i="1"/>
  <c r="O70" i="1" s="1"/>
  <c r="N62" i="1"/>
  <c r="N70" i="1" s="1"/>
  <c r="M62" i="1"/>
  <c r="L62" i="1"/>
  <c r="L70" i="1" s="1"/>
  <c r="K62" i="1"/>
  <c r="K70" i="1" s="1"/>
  <c r="J62" i="1"/>
  <c r="J70" i="1" s="1"/>
  <c r="I62" i="1"/>
  <c r="I70" i="1" s="1"/>
  <c r="H62" i="1"/>
  <c r="H70" i="1" s="1"/>
  <c r="G50" i="1"/>
  <c r="S49" i="1"/>
  <c r="S50" i="1" s="1"/>
  <c r="R49" i="1"/>
  <c r="R50" i="1" s="1"/>
  <c r="Q49" i="1"/>
  <c r="Q50" i="1" s="1"/>
  <c r="P49" i="1"/>
  <c r="P50" i="1" s="1"/>
  <c r="O49" i="1"/>
  <c r="O50" i="1" s="1"/>
  <c r="N49" i="1"/>
  <c r="N50" i="1" s="1"/>
  <c r="M49" i="1"/>
  <c r="M50" i="1" s="1"/>
  <c r="L49" i="1"/>
  <c r="L50" i="1" s="1"/>
  <c r="K49" i="1"/>
  <c r="J49" i="1"/>
  <c r="J50" i="1" s="1"/>
  <c r="I49" i="1"/>
  <c r="I50" i="1" s="1"/>
  <c r="H49" i="1"/>
  <c r="H50" i="1" s="1"/>
  <c r="S41" i="1"/>
  <c r="R41" i="1"/>
  <c r="Q41" i="1"/>
  <c r="P41" i="1"/>
  <c r="O41" i="1"/>
  <c r="N41" i="1"/>
  <c r="M41" i="1"/>
  <c r="L41" i="1"/>
  <c r="K41" i="1"/>
  <c r="J41" i="1"/>
  <c r="I41" i="1"/>
  <c r="H41" i="1"/>
  <c r="G32" i="1"/>
  <c r="S31" i="1"/>
  <c r="R31" i="1"/>
  <c r="Q31" i="1"/>
  <c r="P31" i="1"/>
  <c r="O31" i="1"/>
  <c r="N31" i="1"/>
  <c r="M31" i="1"/>
  <c r="L31" i="1"/>
  <c r="K31" i="1"/>
  <c r="J31" i="1"/>
  <c r="I31" i="1"/>
  <c r="H31" i="1"/>
  <c r="S23" i="1"/>
  <c r="S32" i="1" s="1"/>
  <c r="R23" i="1"/>
  <c r="Q23" i="1"/>
  <c r="P23" i="1"/>
  <c r="O23" i="1"/>
  <c r="O32" i="1" s="1"/>
  <c r="N23" i="1"/>
  <c r="N32" i="1" s="1"/>
  <c r="M23" i="1"/>
  <c r="M32" i="1" s="1"/>
  <c r="L23" i="1"/>
  <c r="K23" i="1"/>
  <c r="J23" i="1"/>
  <c r="I23" i="1"/>
  <c r="H23" i="1"/>
  <c r="H32" i="1" s="1"/>
  <c r="M327" i="1" l="1"/>
  <c r="P136" i="1"/>
  <c r="S91" i="1"/>
  <c r="R136" i="1"/>
  <c r="O175" i="1"/>
  <c r="L175" i="1"/>
  <c r="I239" i="1"/>
  <c r="H115" i="1"/>
  <c r="S136" i="1"/>
  <c r="P175" i="1"/>
  <c r="Q91" i="1"/>
  <c r="O136" i="1"/>
  <c r="I155" i="1"/>
  <c r="L155" i="1"/>
  <c r="R91" i="1"/>
  <c r="M175" i="1"/>
  <c r="Q136" i="1"/>
  <c r="K239" i="1"/>
  <c r="P327" i="1"/>
  <c r="O281" i="1"/>
  <c r="R281" i="1"/>
  <c r="P259" i="1"/>
  <c r="H281" i="1"/>
  <c r="H328" i="1" s="1"/>
  <c r="S281" i="1"/>
  <c r="N175" i="1"/>
  <c r="R175" i="1"/>
  <c r="L91" i="1"/>
  <c r="O91" i="1"/>
  <c r="S197" i="1"/>
  <c r="J197" i="1"/>
  <c r="M91" i="1"/>
  <c r="P91" i="1"/>
  <c r="N91" i="1"/>
  <c r="N327" i="1"/>
  <c r="O327" i="1"/>
  <c r="L197" i="1"/>
  <c r="O155" i="1"/>
  <c r="N155" i="1"/>
  <c r="M155" i="1"/>
  <c r="H155" i="1"/>
  <c r="R32" i="1"/>
  <c r="Q32" i="1"/>
  <c r="L32" i="1"/>
  <c r="M259" i="1"/>
  <c r="N259" i="1"/>
  <c r="O259" i="1"/>
  <c r="O197" i="1"/>
  <c r="O328" i="1" s="1"/>
  <c r="M197" i="1"/>
  <c r="K197" i="1"/>
  <c r="P32" i="1"/>
  <c r="I32" i="1"/>
  <c r="I328" i="1" s="1"/>
  <c r="J32" i="1"/>
  <c r="K32" i="1"/>
  <c r="N328" i="1" l="1"/>
  <c r="Q328" i="1"/>
  <c r="J328" i="1"/>
  <c r="R328" i="1"/>
  <c r="S328" i="1"/>
  <c r="L328" i="1"/>
  <c r="P328" i="1"/>
  <c r="M328" i="1"/>
</calcChain>
</file>

<file path=xl/sharedStrings.xml><?xml version="1.0" encoding="utf-8"?>
<sst xmlns="http://schemas.openxmlformats.org/spreadsheetml/2006/main" count="806" uniqueCount="248">
  <si>
    <t>Типовое примерное 15-ти дневное меню</t>
  </si>
  <si>
    <t>для детей в возрасте от 11 до 15 лет</t>
  </si>
  <si>
    <t>Прием пищи</t>
  </si>
  <si>
    <t>Наименование блюд</t>
  </si>
  <si>
    <t>выход</t>
  </si>
  <si>
    <t>Б.</t>
  </si>
  <si>
    <t>Ж.</t>
  </si>
  <si>
    <t>У.</t>
  </si>
  <si>
    <t>к-во Ккал</t>
  </si>
  <si>
    <t>Витамины, мг.</t>
  </si>
  <si>
    <t>Минерал.в-ва,мг</t>
  </si>
  <si>
    <t>№ рецептуры</t>
  </si>
  <si>
    <t>В1</t>
  </si>
  <si>
    <t>В2</t>
  </si>
  <si>
    <t>РР</t>
  </si>
  <si>
    <t>С</t>
  </si>
  <si>
    <t>Са</t>
  </si>
  <si>
    <t>Мg</t>
  </si>
  <si>
    <t>Р</t>
  </si>
  <si>
    <t>Fе</t>
  </si>
  <si>
    <t xml:space="preserve"> 1 ДЕНЬ </t>
  </si>
  <si>
    <t>ЗАВТРАК</t>
  </si>
  <si>
    <t>Запеканка из творога 5% жирности с молоком сгущённым</t>
  </si>
  <si>
    <t>Какао с молоком 2,5% жирности</t>
  </si>
  <si>
    <t>1/200</t>
  </si>
  <si>
    <t>Итого</t>
  </si>
  <si>
    <t>ОБЕД</t>
  </si>
  <si>
    <t>250/5</t>
  </si>
  <si>
    <t>Котлеты, биточки, шницели из мяса говядины с маслом сливочным 72,5% жирности</t>
  </si>
  <si>
    <t>90/5</t>
  </si>
  <si>
    <t>180/5</t>
  </si>
  <si>
    <t>Компот из свежих плодов</t>
  </si>
  <si>
    <t xml:space="preserve">Хлеб пшеничный </t>
  </si>
  <si>
    <t>пром.</t>
  </si>
  <si>
    <t>Хлеб ржаной</t>
  </si>
  <si>
    <t>Итого день</t>
  </si>
  <si>
    <t xml:space="preserve">2 ДЕНЬ </t>
  </si>
  <si>
    <t>Каша жидкая молочная из манной крупы</t>
  </si>
  <si>
    <t>200/5</t>
  </si>
  <si>
    <t>Кофейный напиток с молоком 2,5% жирности</t>
  </si>
  <si>
    <t>1/100</t>
  </si>
  <si>
    <t>Суп картофельный с бобовыми (горох)</t>
  </si>
  <si>
    <t>Птица, тушеная в соусе сметанном 15% жирности с томатом</t>
  </si>
  <si>
    <t>100/50</t>
  </si>
  <si>
    <t>Макаронные изделия отварные</t>
  </si>
  <si>
    <t>Сок фруктовый</t>
  </si>
  <si>
    <t xml:space="preserve">3 ДЕНЬ </t>
  </si>
  <si>
    <t>Котлета рубленная из бройлер-цыплят с маслом сливочным 72,5% жирности</t>
  </si>
  <si>
    <t>Капуста тушеная</t>
  </si>
  <si>
    <t>Чай с сахаром</t>
  </si>
  <si>
    <t>200/15</t>
  </si>
  <si>
    <t>Суп картофельный с крупой (ячневой)</t>
  </si>
  <si>
    <t>Рагу из птицы</t>
  </si>
  <si>
    <t>90/150</t>
  </si>
  <si>
    <t>Компот из смеси сухофруктов</t>
  </si>
  <si>
    <t xml:space="preserve">4 ДЕНЬ </t>
  </si>
  <si>
    <t>Суп молочный с макаронными изделиями</t>
  </si>
  <si>
    <t>Икра свекольная</t>
  </si>
  <si>
    <t>Суп картофельный с  клецками</t>
  </si>
  <si>
    <t>90/50</t>
  </si>
  <si>
    <t>Пюре картофельное</t>
  </si>
  <si>
    <t xml:space="preserve">5 ДЕНЬ </t>
  </si>
  <si>
    <t>Яйцо вареное</t>
  </si>
  <si>
    <t>1/40</t>
  </si>
  <si>
    <t>Икра кабачковая</t>
  </si>
  <si>
    <t>Компот из лимонов</t>
  </si>
  <si>
    <t>А.И.Здобнов — 864</t>
  </si>
  <si>
    <t>Суп картофельный с бобовыми (фасоль)</t>
  </si>
  <si>
    <t>Котлеты или биточки рыбные с маслом сливочным 72,5% жирности</t>
  </si>
  <si>
    <t>Соус сметанный</t>
  </si>
  <si>
    <t>Дели принт 2005-330</t>
  </si>
  <si>
    <t>Каша рассыпчатая пшенная с овощами</t>
  </si>
  <si>
    <t xml:space="preserve">6 ДЕНЬ </t>
  </si>
  <si>
    <t>Тефтели из говядины 2-ой вариант с соусом сметанным 15% жирности с томатом и луком</t>
  </si>
  <si>
    <t>Каша рассыпчатая гречневая</t>
  </si>
  <si>
    <t>Щи из свежей капусты с картофелем и сметанной 15% жирности</t>
  </si>
  <si>
    <t>Кнели из кур, бройлер-цыплят с рисом</t>
  </si>
  <si>
    <t>Кисель из яблок</t>
  </si>
  <si>
    <t xml:space="preserve">7 ДЕНЬ </t>
  </si>
  <si>
    <t>Каша жидкая молочная рисовая</t>
  </si>
  <si>
    <t>Чай с лимоном</t>
  </si>
  <si>
    <t>200/15/7</t>
  </si>
  <si>
    <t>1/50</t>
  </si>
  <si>
    <t>Икра морковная</t>
  </si>
  <si>
    <t xml:space="preserve">8 ДЕНЬ </t>
  </si>
  <si>
    <t xml:space="preserve"> </t>
  </si>
  <si>
    <t xml:space="preserve">9 ДЕНЬ </t>
  </si>
  <si>
    <t>100/5</t>
  </si>
  <si>
    <t>Рис отварной</t>
  </si>
  <si>
    <t>Кисель из повидла</t>
  </si>
  <si>
    <t xml:space="preserve">10 ДЕНЬ </t>
  </si>
  <si>
    <t>Птица отварная</t>
  </si>
  <si>
    <t>Рагу из овощей</t>
  </si>
  <si>
    <t xml:space="preserve">11 ДЕНЬ </t>
  </si>
  <si>
    <t>Ватрушка с повидлом</t>
  </si>
  <si>
    <t>А.И.Здобнов -1058</t>
  </si>
  <si>
    <t>Каша рассыпчатая пшеничная</t>
  </si>
  <si>
    <t xml:space="preserve">12 ДЕНЬ </t>
  </si>
  <si>
    <t xml:space="preserve">13 ДЕНЬ </t>
  </si>
  <si>
    <t xml:space="preserve">14 ДЕНЬ </t>
  </si>
  <si>
    <t>Каша рассыпчатая рисовая с овощами</t>
  </si>
  <si>
    <t>Суп картофельный с крупой (пшенной)</t>
  </si>
  <si>
    <t xml:space="preserve">15 ДЕНЬ </t>
  </si>
  <si>
    <t>Борщ с фасолью и картофелем со сметанной 15% жирности</t>
  </si>
  <si>
    <t>Соус сметанный 15% жирности с томатом</t>
  </si>
  <si>
    <t>Итого за 15 дней</t>
  </si>
  <si>
    <t>Сбоник рецепту блюд и кулинарных изделий для питания школьников Дели принт Москва 2005 г. М.П.Могильный</t>
  </si>
  <si>
    <t>Сбоник рецепту блюд и кулинарных изделий для питания детей в ДО Дели принт Москва 2012 г. М.П.Могильный</t>
  </si>
  <si>
    <t>Сбоник рецептур блюд и кулинарных изделий. Москва "Лада" 2005 г. А.И.Здобнов</t>
  </si>
  <si>
    <t>Сборник фирменных блюд 1984 г.</t>
  </si>
  <si>
    <t>Соотношение белков,жиров,углеводов 1:1:4</t>
  </si>
  <si>
    <t xml:space="preserve">Ведущий инженер-технолог МКУ "Ресурсный центр" </t>
  </si>
  <si>
    <t>И.Ю.Паршина</t>
  </si>
  <si>
    <t xml:space="preserve">Натуральные нормы питания </t>
  </si>
  <si>
    <t>Наименование прод.</t>
  </si>
  <si>
    <t>итого</t>
  </si>
  <si>
    <t>факт</t>
  </si>
  <si>
    <t>норма</t>
  </si>
  <si>
    <t>%</t>
  </si>
  <si>
    <t>хлеб пшеничный</t>
  </si>
  <si>
    <t>хлеб ржаной</t>
  </si>
  <si>
    <t>мука пшеничная</t>
  </si>
  <si>
    <t>крупы,бобовые</t>
  </si>
  <si>
    <t>макаронные изделия</t>
  </si>
  <si>
    <t>картофель</t>
  </si>
  <si>
    <t>овощи свежие</t>
  </si>
  <si>
    <t>фрукты свежие</t>
  </si>
  <si>
    <t>фрукты сухие</t>
  </si>
  <si>
    <t>мясо говядины</t>
  </si>
  <si>
    <t xml:space="preserve">тушка ЦБ 1 сорт </t>
  </si>
  <si>
    <t>рыба свежеморож. минтай</t>
  </si>
  <si>
    <t>молоко с м.д.ж. 2,5%</t>
  </si>
  <si>
    <t>Кисломолочные продукты</t>
  </si>
  <si>
    <t>творог с м.д.ж. 5%</t>
  </si>
  <si>
    <t>сыр твердый с м.д.ж. 45-50%</t>
  </si>
  <si>
    <t>сметана с м.д.ж. 15%</t>
  </si>
  <si>
    <t>масло сливочное с м.д.ж. 72,5%</t>
  </si>
  <si>
    <t>масло растительное</t>
  </si>
  <si>
    <t>яйцо</t>
  </si>
  <si>
    <t>сахар</t>
  </si>
  <si>
    <t>чай</t>
  </si>
  <si>
    <t>какао</t>
  </si>
  <si>
    <t>кофейный напиток</t>
  </si>
  <si>
    <t>соль</t>
  </si>
  <si>
    <t>сок</t>
  </si>
  <si>
    <t xml:space="preserve"> Ведущий инженер-технолог МКУ "Ресурсный центр"                                                                                             И.Ю.Паршина</t>
  </si>
  <si>
    <t xml:space="preserve"> для лагерей с дневным пребыванием детей в период школьных летних каникул 2025 года </t>
  </si>
  <si>
    <t xml:space="preserve"> Могильный М.П.2005-№-223</t>
  </si>
  <si>
    <t>Борщ с капустой и картофелем</t>
  </si>
  <si>
    <t xml:space="preserve"> Могильный М.П.2005-№82</t>
  </si>
  <si>
    <t>Картофель отварной</t>
  </si>
  <si>
    <t xml:space="preserve"> Могильный М.П.2005-№310</t>
  </si>
  <si>
    <t>Свекольник</t>
  </si>
  <si>
    <t>250/10</t>
  </si>
  <si>
    <t>180/30</t>
  </si>
  <si>
    <t xml:space="preserve"> Могильный М.П.2005 - 71</t>
  </si>
  <si>
    <t xml:space="preserve"> Могильный М.П. 2005-338</t>
  </si>
  <si>
    <t xml:space="preserve"> Могильный М.П. 2005-268</t>
  </si>
  <si>
    <t xml:space="preserve"> Могильный М.П.2005-342</t>
  </si>
  <si>
    <t>Новосибирс 2022 № 54-9м</t>
  </si>
  <si>
    <t xml:space="preserve"> Могильный М.П.2005-№382</t>
  </si>
  <si>
    <t xml:space="preserve"> Могильный М.П.2005-№338</t>
  </si>
  <si>
    <t>М.П.Могильный 2005 - 71</t>
  </si>
  <si>
    <t>Могильный М.П.2005-№181</t>
  </si>
  <si>
    <t>Могильный М.П.2005-№379</t>
  </si>
  <si>
    <t>Могильный М.П.2005-15</t>
  </si>
  <si>
    <t>Могильный М.П.2005-102</t>
  </si>
  <si>
    <t>Могильный М.П.2005-290/331</t>
  </si>
  <si>
    <t>Могильный М.П.2005-202</t>
  </si>
  <si>
    <t>Могильный М.П.2005-295</t>
  </si>
  <si>
    <t>Могильный М.П.2005-321</t>
  </si>
  <si>
    <t>Могильный М.П.2005-376</t>
  </si>
  <si>
    <t>Могильный М.П.2005-101</t>
  </si>
  <si>
    <t>Могильный М.П.2005-289</t>
  </si>
  <si>
    <t>Могильный М.П.2005-349</t>
  </si>
  <si>
    <t>Могильный М.П.2005-120</t>
  </si>
  <si>
    <t>Могильный М.П.2005-382</t>
  </si>
  <si>
    <t>Могильный М.П.2005-75</t>
  </si>
  <si>
    <t>Могильный М.П.2005-108/109</t>
  </si>
  <si>
    <t>Могильный М.П.2005-229</t>
  </si>
  <si>
    <t>Могильный М.П.2005-312</t>
  </si>
  <si>
    <t>Могильный М.П.2005-342</t>
  </si>
  <si>
    <t xml:space="preserve"> Могильный М.П. 2005-209</t>
  </si>
  <si>
    <t xml:space="preserve"> Могильный М.П. 2005-73</t>
  </si>
  <si>
    <t xml:space="preserve"> Могильный М.П. 2005-15</t>
  </si>
  <si>
    <t xml:space="preserve"> Могильный М.П. 2005-102</t>
  </si>
  <si>
    <t xml:space="preserve"> Могильный М.П. 2005-234</t>
  </si>
  <si>
    <t>М.П.Могильный 2012–166</t>
  </si>
  <si>
    <t xml:space="preserve"> Могильный М.П. 2005-349</t>
  </si>
  <si>
    <t>М.П.Могильный 2005-279/333</t>
  </si>
  <si>
    <t>М.П.Могильный 2005-302</t>
  </si>
  <si>
    <t>М.П.Могильный 2005-376</t>
  </si>
  <si>
    <t>М.П.Могильный 2005-88</t>
  </si>
  <si>
    <t>М.П.Могильный 2005-301</t>
  </si>
  <si>
    <t>М.П.Могильный 2005-203</t>
  </si>
  <si>
    <t>М.П.Могильный 2005-352</t>
  </si>
  <si>
    <t>М.П.Могильный 2005-15</t>
  </si>
  <si>
    <t>Дели принт 2005-14</t>
  </si>
  <si>
    <t>М.П.Могильный 2005-182</t>
  </si>
  <si>
    <t>М.П.Могильный 2005-377</t>
  </si>
  <si>
    <t>М.П.Могильный 2005-75</t>
  </si>
  <si>
    <t>М.П.Могильный 2005-96</t>
  </si>
  <si>
    <t xml:space="preserve"> Могильный М.П.2005-382</t>
  </si>
  <si>
    <t xml:space="preserve"> Могильный М.П.2005-338</t>
  </si>
  <si>
    <t xml:space="preserve"> Могильный М.П.2005-102</t>
  </si>
  <si>
    <t>М.П.Могильный-349</t>
  </si>
  <si>
    <t>М.П.Могильный 2005-209</t>
  </si>
  <si>
    <t>М.П.Могильный 2005-338</t>
  </si>
  <si>
    <t>М.П.Могильный 2005-108/109</t>
  </si>
  <si>
    <t>М.П.Могильный 2005-288</t>
  </si>
  <si>
    <t>М.П.Могильный 2005-143</t>
  </si>
  <si>
    <t>М.П.Могильный 2005-349</t>
  </si>
  <si>
    <t>М.П.Могильный 2005-295</t>
  </si>
  <si>
    <t>М.П.Могильный 2005-321</t>
  </si>
  <si>
    <t>М.П.Могильный 2012-145</t>
  </si>
  <si>
    <t>М.П.Могильный 2005-229</t>
  </si>
  <si>
    <t>М.П.Могильный 2005-304</t>
  </si>
  <si>
    <t>М.П.Могильный 2005-360</t>
  </si>
  <si>
    <t>М.П.Могильный 2005-379</t>
  </si>
  <si>
    <t>М.П.Могильный 2005-102</t>
  </si>
  <si>
    <t>М.П.Могильный 2005-181</t>
  </si>
  <si>
    <t>М.П.Могильный 2005-101</t>
  </si>
  <si>
    <t>М.П.Могильный 2005-312</t>
  </si>
  <si>
    <t>М.П.Могильный 2005-342</t>
  </si>
  <si>
    <t>М.П.Могильный 2005-234</t>
  </si>
  <si>
    <t>М.П.Могильный 2005-289</t>
  </si>
  <si>
    <t>М.П.Могильный 2005-73</t>
  </si>
  <si>
    <t>М.П.Могильный 2005-84</t>
  </si>
  <si>
    <t>Могильный М.П. 2012-№298</t>
  </si>
  <si>
    <t>М.П.Могильный 2005-331</t>
  </si>
  <si>
    <t>М.П.Могильный 2005-202</t>
  </si>
  <si>
    <t>Фрукты свежие (яблоко)</t>
  </si>
  <si>
    <t>Овощи свежие в нарезке (помидоры или огурцы)</t>
  </si>
  <si>
    <t xml:space="preserve">Булочка "Ладушка" йодированая </t>
  </si>
  <si>
    <t>Сыр «Российский» (порциями) 50% жирности</t>
  </si>
  <si>
    <t>Сок фруктовый (яблочный)</t>
  </si>
  <si>
    <t>Сыр «Российский» (порциями)50% жирности</t>
  </si>
  <si>
    <t>Рыба, тушенная (минтай) в томате с овощами</t>
  </si>
  <si>
    <t>Сыр «Российский»(порциями) 50% жирности</t>
  </si>
  <si>
    <t>Котлеты или биточки рыбные (минтай) с маслом сливочным 72,5% жирности</t>
  </si>
  <si>
    <t>Макаронные изделия отварные с маслом сливочным 72,5% жирности</t>
  </si>
  <si>
    <t>Булочка "Ладушка" йодированная</t>
  </si>
  <si>
    <t>Рассольник "Ленинградский" с крупой перловой</t>
  </si>
  <si>
    <t>Жаркое  из говядины по-домашнему</t>
  </si>
  <si>
    <t>Булочка "Ладушка" йодированая</t>
  </si>
  <si>
    <t>Шницель рыбный (минтай) (натуральный)с маслом сливочным 72,5% жирности</t>
  </si>
  <si>
    <t>Голубцы "Любительские" из мяса говядины</t>
  </si>
  <si>
    <t xml:space="preserve"> Могильный М.П.2005-235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</si>
</sst>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407];[Red]\-#,##0.00\ [$€-407]"/>
    <numFmt numFmtId="165" formatCode="0.0"/>
  </numFmts>
  <fonts count="26" x14ac:knownFonts="1">
    <font>
      <sz val="11"/>
      <color rgb="FF000000"/>
      <name val="Arial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i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i/>
      <sz val="14"/>
      <color rgb="FF000000"/>
      <name val="Arial"/>
      <family val="2"/>
      <charset val="204"/>
    </font>
    <font>
      <b/>
      <i/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C9211E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i/>
      <sz val="14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164" fontId="2" fillId="0" borderId="0" applyBorder="0" applyProtection="0"/>
    <xf numFmtId="0" fontId="23" fillId="0" borderId="0" applyBorder="0" applyProtection="0">
      <alignment horizontal="center"/>
    </xf>
    <xf numFmtId="0" fontId="23" fillId="0" borderId="0" applyBorder="0" applyProtection="0">
      <alignment horizontal="center" textRotation="90"/>
    </xf>
    <xf numFmtId="164" fontId="24" fillId="0" borderId="0" applyBorder="0" applyProtection="0"/>
  </cellStyleXfs>
  <cellXfs count="131">
    <xf numFmtId="0" fontId="0" fillId="0" borderId="0" xfId="0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2" fontId="7" fillId="0" borderId="0" xfId="0" applyNumberFormat="1" applyFont="1" applyBorder="1" applyAlignment="1">
      <alignment horizontal="center" vertical="top"/>
    </xf>
    <xf numFmtId="0" fontId="7" fillId="0" borderId="0" xfId="0" applyFont="1" applyAlignment="1"/>
    <xf numFmtId="2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7" fillId="0" borderId="0" xfId="0" applyFont="1"/>
    <xf numFmtId="0" fontId="8" fillId="0" borderId="0" xfId="0" applyFont="1" applyAlignment="1">
      <alignment horizontal="right" wrapText="1"/>
    </xf>
    <xf numFmtId="0" fontId="7" fillId="0" borderId="0" xfId="0" applyFont="1" applyBorder="1" applyAlignment="1">
      <alignment horizontal="left" vertical="center"/>
    </xf>
    <xf numFmtId="0" fontId="9" fillId="0" borderId="0" xfId="0" applyFont="1"/>
    <xf numFmtId="2" fontId="7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/>
    <xf numFmtId="0" fontId="13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2" fontId="7" fillId="0" borderId="2" xfId="0" applyNumberFormat="1" applyFont="1" applyBorder="1" applyAlignment="1">
      <alignment horizontal="center" vertical="top"/>
    </xf>
    <xf numFmtId="0" fontId="0" fillId="0" borderId="0" xfId="0" applyFo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17" fontId="8" fillId="0" borderId="3" xfId="0" applyNumberFormat="1" applyFont="1" applyBorder="1" applyAlignment="1">
      <alignment horizontal="center" vertical="top"/>
    </xf>
    <xf numFmtId="2" fontId="11" fillId="0" borderId="2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/>
    <xf numFmtId="0" fontId="7" fillId="0" borderId="2" xfId="0" applyFont="1" applyBorder="1" applyAlignment="1">
      <alignment horizontal="left" vertical="top"/>
    </xf>
    <xf numFmtId="2" fontId="8" fillId="0" borderId="2" xfId="0" applyNumberFormat="1" applyFont="1" applyBorder="1" applyAlignment="1">
      <alignment horizontal="center" vertical="top"/>
    </xf>
    <xf numFmtId="0" fontId="11" fillId="0" borderId="3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2" fontId="16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165" fontId="20" fillId="0" borderId="2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0" fontId="22" fillId="0" borderId="2" xfId="0" applyFont="1" applyBorder="1"/>
    <xf numFmtId="0" fontId="19" fillId="0" borderId="0" xfId="0" applyFont="1"/>
    <xf numFmtId="0" fontId="20" fillId="0" borderId="0" xfId="0" applyFont="1"/>
    <xf numFmtId="0" fontId="6" fillId="0" borderId="0" xfId="0" applyFont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49" fontId="25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1" fontId="25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1" fontId="25" fillId="0" borderId="2" xfId="0" applyNumberFormat="1" applyFont="1" applyBorder="1" applyAlignment="1">
      <alignment horizontal="center" vertical="top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25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25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/>
    </xf>
  </cellXfs>
  <cellStyles count="7">
    <cellStyle name="Заголовок" xfId="1"/>
    <cellStyle name="Заголовок 5" xfId="4"/>
    <cellStyle name="Заголовок1" xfId="2"/>
    <cellStyle name="Заголовок1 2" xfId="5"/>
    <cellStyle name="Обычный" xfId="0" builtinId="0"/>
    <cellStyle name="Результат2" xfId="3"/>
    <cellStyle name="Результат2 2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J344"/>
  <sheetViews>
    <sheetView tabSelected="1" view="pageBreakPreview" zoomScale="65" zoomScaleNormal="65" zoomScaleSheetLayoutView="65" zoomScalePageLayoutView="85" workbookViewId="0">
      <selection activeCell="B2" sqref="B2:F7"/>
    </sheetView>
  </sheetViews>
  <sheetFormatPr defaultColWidth="10.375" defaultRowHeight="15" x14ac:dyDescent="0.25"/>
  <cols>
    <col min="1" max="1" width="3.125" customWidth="1"/>
    <col min="2" max="2" width="15.375" style="1" customWidth="1"/>
    <col min="3" max="3" width="52.75" style="2" customWidth="1"/>
    <col min="4" max="6" width="4.75" hidden="1" customWidth="1"/>
    <col min="7" max="7" width="14.625" customWidth="1"/>
    <col min="8" max="8" width="13.75" style="3" customWidth="1"/>
    <col min="9" max="9" width="11.875" style="3" customWidth="1"/>
    <col min="10" max="10" width="9.75" style="3" customWidth="1"/>
    <col min="11" max="11" width="11.125" style="3" customWidth="1"/>
    <col min="12" max="12" width="8.75" style="4" customWidth="1"/>
    <col min="13" max="13" width="9.375" style="4" customWidth="1"/>
    <col min="14" max="14" width="7.375" style="4" customWidth="1"/>
    <col min="15" max="15" width="8.875" style="4" customWidth="1"/>
    <col min="16" max="16" width="8.5" style="4" customWidth="1"/>
    <col min="17" max="17" width="9.125" style="4" customWidth="1"/>
    <col min="18" max="18" width="10.375" style="4"/>
    <col min="19" max="19" width="10.25" style="4" customWidth="1"/>
    <col min="20" max="20" width="30.625" style="5" customWidth="1"/>
  </cols>
  <sheetData>
    <row r="1" spans="2:1024" s="6" customFormat="1" ht="4.5" customHeight="1" x14ac:dyDescent="0.2">
      <c r="B1" s="7"/>
      <c r="C1" s="111"/>
      <c r="D1" s="111"/>
      <c r="E1" s="111"/>
      <c r="F1" s="111"/>
      <c r="G1" s="9"/>
      <c r="H1" s="10"/>
      <c r="I1" s="10"/>
      <c r="J1" s="10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2:1024" s="6" customFormat="1" ht="19.5" x14ac:dyDescent="0.3">
      <c r="B2" s="12"/>
      <c r="C2" s="111"/>
      <c r="D2" s="111"/>
      <c r="E2" s="111"/>
      <c r="F2" s="111"/>
      <c r="G2" s="9"/>
      <c r="N2" s="11"/>
      <c r="O2" s="11"/>
      <c r="P2" s="11"/>
      <c r="Q2" s="11"/>
      <c r="R2" s="122"/>
      <c r="S2" s="122"/>
      <c r="T2" s="122"/>
      <c r="U2" s="13"/>
      <c r="V2" s="14"/>
      <c r="W2" s="15"/>
      <c r="AMJ2" s="16"/>
    </row>
    <row r="3" spans="2:1024" s="6" customFormat="1" ht="21.95" customHeight="1" x14ac:dyDescent="0.35">
      <c r="B3" s="12"/>
      <c r="C3" s="17"/>
      <c r="D3" s="8"/>
      <c r="E3" s="8"/>
      <c r="F3" s="8"/>
      <c r="G3" s="8"/>
      <c r="M3" s="18"/>
      <c r="N3" s="11"/>
      <c r="O3" s="11"/>
      <c r="P3" s="11"/>
      <c r="Q3" s="11"/>
      <c r="R3" s="19"/>
      <c r="S3" s="122"/>
      <c r="T3" s="122"/>
      <c r="U3" s="122"/>
      <c r="V3" s="122"/>
      <c r="W3" s="122"/>
      <c r="AMJ3" s="16"/>
    </row>
    <row r="4" spans="2:1024" s="6" customFormat="1" ht="47.45" customHeight="1" x14ac:dyDescent="0.3">
      <c r="B4" s="123"/>
      <c r="C4" s="123"/>
      <c r="D4" s="7"/>
      <c r="E4" s="18"/>
      <c r="M4" s="20"/>
      <c r="N4" s="11"/>
      <c r="O4" s="11"/>
      <c r="P4" s="11"/>
      <c r="Q4" s="11"/>
      <c r="R4" s="124"/>
      <c r="S4" s="124"/>
      <c r="T4" s="124"/>
      <c r="U4"/>
      <c r="V4"/>
      <c r="AMJ4" s="16"/>
    </row>
    <row r="5" spans="2:1024" s="6" customFormat="1" ht="14.85" hidden="1" customHeight="1" x14ac:dyDescent="0.3">
      <c r="B5" s="12"/>
      <c r="C5" s="7"/>
      <c r="D5" s="8"/>
      <c r="E5" s="21"/>
      <c r="M5" s="20"/>
      <c r="N5" s="11"/>
      <c r="O5" s="11"/>
      <c r="P5" s="11"/>
      <c r="Q5" s="11"/>
      <c r="R5" s="125"/>
      <c r="S5" s="125"/>
      <c r="T5" s="125"/>
      <c r="U5" s="9"/>
      <c r="V5" s="9"/>
      <c r="AMJ5" s="16"/>
    </row>
    <row r="6" spans="2:1024" s="6" customFormat="1" ht="23.65" customHeight="1" x14ac:dyDescent="0.3">
      <c r="B6" s="12"/>
      <c r="C6" s="22"/>
      <c r="D6" s="7"/>
      <c r="E6" s="18"/>
      <c r="H6" s="10"/>
      <c r="M6" s="20"/>
      <c r="N6" s="10"/>
      <c r="O6" s="10"/>
      <c r="P6" s="10"/>
      <c r="Q6" s="10"/>
      <c r="R6" s="12"/>
      <c r="S6" s="12"/>
      <c r="T6" s="126"/>
      <c r="U6" s="126"/>
      <c r="AMJ6" s="16"/>
    </row>
    <row r="7" spans="2:1024" s="6" customFormat="1" ht="20.100000000000001" customHeight="1" x14ac:dyDescent="0.3">
      <c r="B7" s="12"/>
      <c r="C7" s="23"/>
      <c r="D7" s="7"/>
      <c r="H7" s="10"/>
      <c r="I7" s="10"/>
      <c r="J7" s="10"/>
      <c r="K7" s="10"/>
      <c r="L7" s="10"/>
      <c r="M7" s="10"/>
      <c r="N7" s="10"/>
      <c r="O7" s="10"/>
      <c r="P7" s="10"/>
      <c r="Q7" s="10"/>
      <c r="R7" s="12"/>
      <c r="S7" s="7"/>
      <c r="T7" s="7"/>
      <c r="AMJ7" s="16"/>
    </row>
    <row r="8" spans="2:1024" s="6" customFormat="1" ht="19.5" hidden="1" x14ac:dyDescent="0.3">
      <c r="B8"/>
      <c r="C8" s="24"/>
      <c r="D8" s="7"/>
      <c r="H8" s="10"/>
      <c r="I8" s="10"/>
      <c r="J8" s="10"/>
      <c r="K8" s="10"/>
      <c r="L8" s="10"/>
      <c r="M8" s="10"/>
      <c r="N8" s="10"/>
      <c r="O8" s="10"/>
      <c r="P8" s="10"/>
      <c r="Q8" s="10"/>
      <c r="R8" s="12"/>
      <c r="S8" s="12"/>
      <c r="T8" s="7"/>
      <c r="AMJ8" s="16"/>
    </row>
    <row r="9" spans="2:1024" s="6" customFormat="1" ht="19.5" hidden="1" x14ac:dyDescent="0.3">
      <c r="B9" s="12"/>
      <c r="C9" s="25"/>
      <c r="H9" s="10"/>
      <c r="I9" s="10"/>
      <c r="J9" s="10"/>
      <c r="K9" s="10"/>
      <c r="L9" s="10"/>
      <c r="M9" s="10"/>
      <c r="N9" s="10"/>
      <c r="O9" s="10"/>
      <c r="P9" s="10"/>
      <c r="Q9" s="10"/>
      <c r="R9" s="12"/>
      <c r="S9" s="12"/>
      <c r="T9" s="7"/>
      <c r="AMJ9" s="16"/>
    </row>
    <row r="10" spans="2:1024" s="6" customFormat="1" ht="19.5" x14ac:dyDescent="0.2">
      <c r="B10" s="111" t="s">
        <v>0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2:1024" s="6" customFormat="1" ht="17.45" customHeight="1" x14ac:dyDescent="0.2">
      <c r="B11" s="111" t="s">
        <v>146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</row>
    <row r="12" spans="2:1024" s="6" customFormat="1" ht="15.75" customHeight="1" x14ac:dyDescent="0.2">
      <c r="B12" s="111" t="s">
        <v>1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</row>
    <row r="13" spans="2:1024" s="6" customFormat="1" ht="16.5" customHeight="1" x14ac:dyDescent="0.2"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</row>
    <row r="14" spans="2:1024" s="6" customFormat="1" ht="13.15" hidden="1" customHeight="1" x14ac:dyDescent="0.2">
      <c r="B14" s="7"/>
      <c r="C14" s="25"/>
      <c r="D14" s="26"/>
      <c r="E14" s="26"/>
      <c r="F14" s="26"/>
      <c r="G14" s="26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7"/>
    </row>
    <row r="15" spans="2:1024" s="6" customFormat="1" ht="18.399999999999999" customHeight="1" x14ac:dyDescent="0.2">
      <c r="B15" s="112" t="s">
        <v>2</v>
      </c>
      <c r="C15" s="112" t="s">
        <v>3</v>
      </c>
      <c r="D15" s="28"/>
      <c r="E15" s="28"/>
      <c r="F15" s="28"/>
      <c r="G15" s="112" t="s">
        <v>4</v>
      </c>
      <c r="H15" s="115" t="s">
        <v>5</v>
      </c>
      <c r="I15" s="115" t="s">
        <v>6</v>
      </c>
      <c r="J15" s="115" t="s">
        <v>7</v>
      </c>
      <c r="K15" s="115" t="s">
        <v>8</v>
      </c>
      <c r="L15" s="116" t="s">
        <v>9</v>
      </c>
      <c r="M15" s="116"/>
      <c r="N15" s="116"/>
      <c r="O15" s="116"/>
      <c r="P15" s="116" t="s">
        <v>10</v>
      </c>
      <c r="Q15" s="116"/>
      <c r="R15" s="116"/>
      <c r="S15" s="116"/>
      <c r="T15" s="112" t="s">
        <v>11</v>
      </c>
    </row>
    <row r="16" spans="2:1024" s="6" customFormat="1" ht="11.45" customHeight="1" x14ac:dyDescent="0.2">
      <c r="B16" s="112"/>
      <c r="C16" s="112"/>
      <c r="D16" s="28"/>
      <c r="E16" s="28"/>
      <c r="F16" s="28"/>
      <c r="G16" s="112"/>
      <c r="H16" s="115"/>
      <c r="I16" s="115"/>
      <c r="J16" s="115"/>
      <c r="K16" s="115"/>
      <c r="L16" s="116"/>
      <c r="M16" s="116"/>
      <c r="N16" s="116"/>
      <c r="O16" s="116"/>
      <c r="P16" s="116"/>
      <c r="Q16" s="116"/>
      <c r="R16" s="116"/>
      <c r="S16" s="116"/>
      <c r="T16" s="112"/>
    </row>
    <row r="17" spans="2:1024" s="6" customFormat="1" ht="11.45" customHeight="1" x14ac:dyDescent="0.2">
      <c r="B17" s="112"/>
      <c r="C17" s="112"/>
      <c r="D17" s="30"/>
      <c r="E17" s="30"/>
      <c r="F17" s="30"/>
      <c r="G17" s="112"/>
      <c r="H17" s="115"/>
      <c r="I17" s="115"/>
      <c r="J17" s="115"/>
      <c r="K17" s="115"/>
      <c r="L17" s="116"/>
      <c r="M17" s="116"/>
      <c r="N17" s="116"/>
      <c r="O17" s="116"/>
      <c r="P17" s="116"/>
      <c r="Q17" s="116"/>
      <c r="R17" s="116"/>
      <c r="S17" s="116"/>
      <c r="T17" s="112"/>
    </row>
    <row r="18" spans="2:1024" s="6" customFormat="1" ht="22.9" customHeight="1" x14ac:dyDescent="0.2">
      <c r="B18" s="112"/>
      <c r="C18" s="112"/>
      <c r="D18" s="31"/>
      <c r="E18" s="31"/>
      <c r="F18" s="31"/>
      <c r="G18" s="112"/>
      <c r="H18" s="115"/>
      <c r="I18" s="115"/>
      <c r="J18" s="115"/>
      <c r="K18" s="115"/>
      <c r="L18" s="29" t="s">
        <v>12</v>
      </c>
      <c r="M18" s="29" t="s">
        <v>13</v>
      </c>
      <c r="N18" s="29" t="s">
        <v>14</v>
      </c>
      <c r="O18" s="29" t="s">
        <v>15</v>
      </c>
      <c r="P18" s="29" t="s">
        <v>16</v>
      </c>
      <c r="Q18" s="29" t="s">
        <v>17</v>
      </c>
      <c r="R18" s="29" t="s">
        <v>18</v>
      </c>
      <c r="S18" s="29" t="s">
        <v>19</v>
      </c>
      <c r="T18" s="112"/>
    </row>
    <row r="19" spans="2:1024" s="6" customFormat="1" ht="19.5" x14ac:dyDescent="0.2">
      <c r="B19" s="117" t="s">
        <v>20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</row>
    <row r="20" spans="2:1024" s="33" customFormat="1" ht="39" x14ac:dyDescent="0.2">
      <c r="B20" s="119" t="s">
        <v>21</v>
      </c>
      <c r="C20" s="80" t="s">
        <v>22</v>
      </c>
      <c r="D20" s="35"/>
      <c r="E20" s="35"/>
      <c r="F20" s="35"/>
      <c r="G20" s="83" t="s">
        <v>154</v>
      </c>
      <c r="H20" s="84">
        <v>26.23</v>
      </c>
      <c r="I20" s="84">
        <v>10.8</v>
      </c>
      <c r="J20" s="84">
        <v>42.43</v>
      </c>
      <c r="K20" s="84">
        <v>372.86</v>
      </c>
      <c r="L20" s="85">
        <v>0.11</v>
      </c>
      <c r="M20" s="85">
        <v>0.52</v>
      </c>
      <c r="N20" s="85">
        <v>1.04</v>
      </c>
      <c r="O20" s="84">
        <v>0.43</v>
      </c>
      <c r="P20" s="84">
        <v>266.39999999999998</v>
      </c>
      <c r="Q20" s="84">
        <v>43.9</v>
      </c>
      <c r="R20" s="84">
        <v>420.6</v>
      </c>
      <c r="S20" s="84">
        <v>1.44</v>
      </c>
      <c r="T20" s="100" t="s">
        <v>147</v>
      </c>
    </row>
    <row r="21" spans="2:1024" s="6" customFormat="1" ht="19.5" x14ac:dyDescent="0.2">
      <c r="B21" s="119"/>
      <c r="C21" s="28" t="s">
        <v>23</v>
      </c>
      <c r="D21" s="36"/>
      <c r="E21" s="36"/>
      <c r="F21" s="36"/>
      <c r="G21" s="36">
        <v>200</v>
      </c>
      <c r="H21" s="37">
        <v>3.76</v>
      </c>
      <c r="I21" s="37">
        <v>3.2</v>
      </c>
      <c r="J21" s="37">
        <v>26.74</v>
      </c>
      <c r="K21" s="37">
        <v>150.80000000000001</v>
      </c>
      <c r="L21" s="29">
        <v>0.06</v>
      </c>
      <c r="M21" s="29">
        <v>0.19</v>
      </c>
      <c r="N21" s="29">
        <v>0.17</v>
      </c>
      <c r="O21" s="29">
        <v>1.59</v>
      </c>
      <c r="P21" s="29">
        <v>152.22</v>
      </c>
      <c r="Q21" s="29">
        <v>21.33</v>
      </c>
      <c r="R21" s="29">
        <v>124.56</v>
      </c>
      <c r="S21" s="29">
        <v>0.48</v>
      </c>
      <c r="T21" s="102" t="s">
        <v>160</v>
      </c>
      <c r="AMJ21" s="38"/>
    </row>
    <row r="22" spans="2:1024" s="6" customFormat="1" ht="19.5" x14ac:dyDescent="0.2">
      <c r="B22" s="119"/>
      <c r="C22" s="104" t="s">
        <v>231</v>
      </c>
      <c r="D22" s="36"/>
      <c r="E22" s="36"/>
      <c r="F22" s="36"/>
      <c r="G22" s="36" t="s">
        <v>40</v>
      </c>
      <c r="H22" s="37">
        <v>0.4</v>
      </c>
      <c r="I22" s="37">
        <v>0</v>
      </c>
      <c r="J22" s="37">
        <v>12.6</v>
      </c>
      <c r="K22" s="37">
        <v>52</v>
      </c>
      <c r="L22" s="29">
        <v>0.04</v>
      </c>
      <c r="M22" s="29">
        <v>0.03</v>
      </c>
      <c r="N22" s="29">
        <v>0.2</v>
      </c>
      <c r="O22" s="29">
        <v>60</v>
      </c>
      <c r="P22" s="29">
        <v>34</v>
      </c>
      <c r="Q22" s="29">
        <v>13</v>
      </c>
      <c r="R22" s="29">
        <v>23</v>
      </c>
      <c r="S22" s="29">
        <v>0.3</v>
      </c>
      <c r="T22" s="102" t="s">
        <v>161</v>
      </c>
      <c r="AMJ22" s="38"/>
    </row>
    <row r="23" spans="2:1024" s="6" customFormat="1" ht="19.5" x14ac:dyDescent="0.2">
      <c r="B23" s="119"/>
      <c r="C23" s="28" t="s">
        <v>25</v>
      </c>
      <c r="D23" s="32"/>
      <c r="E23" s="32"/>
      <c r="F23" s="32"/>
      <c r="G23" s="32">
        <v>510</v>
      </c>
      <c r="H23" s="32">
        <f t="shared" ref="H23:S23" si="0">H20+H21+H22</f>
        <v>30.39</v>
      </c>
      <c r="I23" s="32">
        <f t="shared" si="0"/>
        <v>14</v>
      </c>
      <c r="J23" s="32">
        <f t="shared" si="0"/>
        <v>81.77</v>
      </c>
      <c r="K23" s="32">
        <f t="shared" si="0"/>
        <v>575.66000000000008</v>
      </c>
      <c r="L23" s="32">
        <f t="shared" si="0"/>
        <v>0.21</v>
      </c>
      <c r="M23" s="32">
        <f t="shared" si="0"/>
        <v>0.74</v>
      </c>
      <c r="N23" s="32">
        <f t="shared" si="0"/>
        <v>1.41</v>
      </c>
      <c r="O23" s="32">
        <f t="shared" si="0"/>
        <v>62.02</v>
      </c>
      <c r="P23" s="32">
        <f t="shared" si="0"/>
        <v>452.62</v>
      </c>
      <c r="Q23" s="32">
        <f t="shared" si="0"/>
        <v>78.22999999999999</v>
      </c>
      <c r="R23" s="32">
        <f t="shared" si="0"/>
        <v>568.16000000000008</v>
      </c>
      <c r="S23" s="32">
        <f t="shared" si="0"/>
        <v>2.2199999999999998</v>
      </c>
      <c r="T23" s="94"/>
      <c r="AMJ23" s="38"/>
    </row>
    <row r="24" spans="2:1024" s="6" customFormat="1" ht="19.5" x14ac:dyDescent="0.3">
      <c r="B24" s="112" t="s">
        <v>26</v>
      </c>
      <c r="C24" s="104" t="s">
        <v>232</v>
      </c>
      <c r="D24" s="36"/>
      <c r="E24" s="36"/>
      <c r="F24" s="36"/>
      <c r="G24" s="36">
        <v>60</v>
      </c>
      <c r="H24" s="37">
        <v>0.48</v>
      </c>
      <c r="I24" s="101">
        <v>0</v>
      </c>
      <c r="J24" s="37">
        <v>2.04</v>
      </c>
      <c r="K24" s="37">
        <v>9.6</v>
      </c>
      <c r="L24" s="37">
        <v>0.01</v>
      </c>
      <c r="M24" s="37">
        <v>0.01</v>
      </c>
      <c r="N24" s="37">
        <v>0.11</v>
      </c>
      <c r="O24" s="37">
        <v>1.62</v>
      </c>
      <c r="P24" s="37">
        <v>7.44</v>
      </c>
      <c r="Q24" s="37">
        <v>7.98</v>
      </c>
      <c r="R24" s="37">
        <v>19.73</v>
      </c>
      <c r="S24" s="37">
        <v>0.19</v>
      </c>
      <c r="T24" s="94" t="s">
        <v>155</v>
      </c>
      <c r="U24" s="28"/>
      <c r="V24" s="36"/>
      <c r="W24" s="36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2"/>
      <c r="AMJ24" s="38"/>
    </row>
    <row r="25" spans="2:1024" s="6" customFormat="1" ht="19.5" x14ac:dyDescent="0.3">
      <c r="B25" s="112"/>
      <c r="C25" s="105" t="s">
        <v>148</v>
      </c>
      <c r="D25" s="89"/>
      <c r="E25" s="89"/>
      <c r="F25" s="89"/>
      <c r="G25" s="88">
        <v>250</v>
      </c>
      <c r="H25" s="86">
        <v>1.83</v>
      </c>
      <c r="I25" s="86">
        <v>4.9000000000000004</v>
      </c>
      <c r="J25" s="86">
        <v>15.2</v>
      </c>
      <c r="K25" s="86">
        <v>112.25</v>
      </c>
      <c r="L25" s="87">
        <v>0.05</v>
      </c>
      <c r="M25" s="87">
        <v>0.04</v>
      </c>
      <c r="N25" s="87">
        <v>0.57999999999999996</v>
      </c>
      <c r="O25" s="87">
        <v>10.29</v>
      </c>
      <c r="P25" s="87">
        <v>44.39</v>
      </c>
      <c r="Q25" s="87">
        <v>26.25</v>
      </c>
      <c r="R25" s="87">
        <v>53.22</v>
      </c>
      <c r="S25" s="86">
        <v>1.19</v>
      </c>
      <c r="T25" s="100" t="s">
        <v>149</v>
      </c>
      <c r="AMJ25" s="38"/>
    </row>
    <row r="26" spans="2:1024" s="6" customFormat="1" ht="58.5" x14ac:dyDescent="0.2">
      <c r="B26" s="112"/>
      <c r="C26" s="105" t="s">
        <v>28</v>
      </c>
      <c r="D26" s="41"/>
      <c r="E26" s="41"/>
      <c r="F26" s="41"/>
      <c r="G26" s="41" t="s">
        <v>29</v>
      </c>
      <c r="H26" s="42">
        <v>13.32</v>
      </c>
      <c r="I26" s="42">
        <v>17.46</v>
      </c>
      <c r="J26" s="42">
        <v>19.98</v>
      </c>
      <c r="K26" s="37">
        <v>289.8</v>
      </c>
      <c r="L26" s="37">
        <v>0.08</v>
      </c>
      <c r="M26" s="37">
        <v>0.12</v>
      </c>
      <c r="N26" s="37">
        <v>3.08</v>
      </c>
      <c r="O26" s="37">
        <v>0</v>
      </c>
      <c r="P26" s="37">
        <v>15.75</v>
      </c>
      <c r="Q26" s="37">
        <v>25.99</v>
      </c>
      <c r="R26" s="37">
        <v>131.06</v>
      </c>
      <c r="S26" s="37">
        <v>1.33</v>
      </c>
      <c r="T26" s="94" t="s">
        <v>157</v>
      </c>
      <c r="AMJ26" s="38"/>
    </row>
    <row r="27" spans="2:1024" s="6" customFormat="1" ht="19.5" x14ac:dyDescent="0.2">
      <c r="B27" s="112"/>
      <c r="C27" s="105" t="s">
        <v>150</v>
      </c>
      <c r="D27" s="93"/>
      <c r="E27" s="93"/>
      <c r="F27" s="93"/>
      <c r="G27" s="90">
        <v>180</v>
      </c>
      <c r="H27" s="91">
        <v>3.9</v>
      </c>
      <c r="I27" s="91">
        <v>5.6</v>
      </c>
      <c r="J27" s="91">
        <v>24.3</v>
      </c>
      <c r="K27" s="91">
        <v>251</v>
      </c>
      <c r="L27" s="92">
        <v>0.17</v>
      </c>
      <c r="M27" s="92">
        <v>0.02</v>
      </c>
      <c r="N27" s="92">
        <v>0.8</v>
      </c>
      <c r="O27" s="91">
        <v>0</v>
      </c>
      <c r="P27" s="91">
        <v>16.63</v>
      </c>
      <c r="Q27" s="91">
        <v>47.34</v>
      </c>
      <c r="R27" s="91">
        <v>134.43</v>
      </c>
      <c r="S27" s="91">
        <v>1.55</v>
      </c>
      <c r="T27" s="100" t="s">
        <v>151</v>
      </c>
      <c r="AMJ27" s="38"/>
    </row>
    <row r="28" spans="2:1024" s="6" customFormat="1" ht="19.5" x14ac:dyDescent="0.2">
      <c r="B28" s="112"/>
      <c r="C28" s="104" t="s">
        <v>31</v>
      </c>
      <c r="D28" s="36"/>
      <c r="E28" s="36"/>
      <c r="F28" s="36"/>
      <c r="G28" s="36">
        <v>200</v>
      </c>
      <c r="H28" s="37">
        <v>0.16</v>
      </c>
      <c r="I28" s="37">
        <v>0</v>
      </c>
      <c r="J28" s="37">
        <v>29</v>
      </c>
      <c r="K28" s="37">
        <v>116.6</v>
      </c>
      <c r="L28" s="37">
        <v>0.01</v>
      </c>
      <c r="M28" s="37">
        <v>0.01</v>
      </c>
      <c r="N28" s="37">
        <v>0.1</v>
      </c>
      <c r="O28" s="37">
        <v>1.72</v>
      </c>
      <c r="P28" s="37">
        <v>14.48</v>
      </c>
      <c r="Q28" s="37">
        <v>3.6</v>
      </c>
      <c r="R28" s="37">
        <v>4.4000000000000004</v>
      </c>
      <c r="S28" s="37">
        <v>0.94</v>
      </c>
      <c r="T28" s="94" t="s">
        <v>158</v>
      </c>
      <c r="AMJ28" s="38"/>
    </row>
    <row r="29" spans="2:1024" s="6" customFormat="1" ht="19.5" x14ac:dyDescent="0.2">
      <c r="B29" s="112"/>
      <c r="C29" s="104" t="s">
        <v>32</v>
      </c>
      <c r="D29" s="36"/>
      <c r="E29" s="36"/>
      <c r="F29" s="36"/>
      <c r="G29" s="36">
        <v>30</v>
      </c>
      <c r="H29" s="37">
        <v>2.37</v>
      </c>
      <c r="I29" s="37">
        <v>0.3</v>
      </c>
      <c r="J29" s="37">
        <v>14.5</v>
      </c>
      <c r="K29" s="37">
        <v>71</v>
      </c>
      <c r="L29" s="29">
        <v>4.8000000000000001E-2</v>
      </c>
      <c r="M29" s="29">
        <v>1.7999999999999999E-2</v>
      </c>
      <c r="N29" s="29">
        <v>0.48</v>
      </c>
      <c r="O29" s="29">
        <v>0</v>
      </c>
      <c r="P29" s="29">
        <v>6.9</v>
      </c>
      <c r="Q29" s="29">
        <v>9.9</v>
      </c>
      <c r="R29" s="29">
        <v>26.1</v>
      </c>
      <c r="S29" s="29">
        <v>0.6</v>
      </c>
      <c r="T29" s="94" t="s">
        <v>33</v>
      </c>
      <c r="AMJ29" s="38"/>
    </row>
    <row r="30" spans="2:1024" s="6" customFormat="1" ht="19.5" x14ac:dyDescent="0.2">
      <c r="B30" s="112"/>
      <c r="C30" s="104" t="s">
        <v>34</v>
      </c>
      <c r="D30" s="36"/>
      <c r="E30" s="36"/>
      <c r="F30" s="36"/>
      <c r="G30" s="36">
        <v>20</v>
      </c>
      <c r="H30" s="37">
        <v>1.32</v>
      </c>
      <c r="I30" s="37">
        <v>0.24</v>
      </c>
      <c r="J30" s="37">
        <v>6.68</v>
      </c>
      <c r="K30" s="37">
        <v>34.6</v>
      </c>
      <c r="L30" s="29">
        <v>1.048</v>
      </c>
      <c r="M30" s="29">
        <v>1.6E-2</v>
      </c>
      <c r="N30" s="29">
        <v>0.14000000000000001</v>
      </c>
      <c r="O30" s="29">
        <v>0</v>
      </c>
      <c r="P30" s="29">
        <v>7</v>
      </c>
      <c r="Q30" s="29">
        <v>9.4</v>
      </c>
      <c r="R30" s="29">
        <v>31.6</v>
      </c>
      <c r="S30" s="29">
        <v>0.78</v>
      </c>
      <c r="T30" s="94" t="s">
        <v>33</v>
      </c>
      <c r="AMJ30" s="38"/>
    </row>
    <row r="31" spans="2:1024" s="7" customFormat="1" ht="19.5" x14ac:dyDescent="0.2">
      <c r="B31" s="112"/>
      <c r="C31" s="28" t="s">
        <v>25</v>
      </c>
      <c r="D31" s="32"/>
      <c r="E31" s="32"/>
      <c r="F31" s="32"/>
      <c r="G31" s="32">
        <v>835</v>
      </c>
      <c r="H31" s="32">
        <f t="shared" ref="H31:S31" si="1">H24+H25+H26+H27+H28+H29+H30</f>
        <v>23.380000000000003</v>
      </c>
      <c r="I31" s="32">
        <f t="shared" si="1"/>
        <v>28.5</v>
      </c>
      <c r="J31" s="32">
        <f t="shared" si="1"/>
        <v>111.69999999999999</v>
      </c>
      <c r="K31" s="32">
        <f t="shared" si="1"/>
        <v>884.85</v>
      </c>
      <c r="L31" s="32">
        <f t="shared" si="1"/>
        <v>1.4160000000000001</v>
      </c>
      <c r="M31" s="32">
        <f t="shared" si="1"/>
        <v>0.23399999999999999</v>
      </c>
      <c r="N31" s="32">
        <f t="shared" si="1"/>
        <v>5.29</v>
      </c>
      <c r="O31" s="32">
        <f t="shared" si="1"/>
        <v>13.63</v>
      </c>
      <c r="P31" s="32">
        <f t="shared" si="1"/>
        <v>112.59</v>
      </c>
      <c r="Q31" s="32">
        <f t="shared" si="1"/>
        <v>130.46</v>
      </c>
      <c r="R31" s="32">
        <f t="shared" si="1"/>
        <v>400.54</v>
      </c>
      <c r="S31" s="32">
        <f t="shared" si="1"/>
        <v>6.5799999999999992</v>
      </c>
      <c r="T31" s="28"/>
      <c r="AMJ31" s="38"/>
    </row>
    <row r="32" spans="2:1024" s="7" customFormat="1" ht="19.5" x14ac:dyDescent="0.2">
      <c r="B32" s="112"/>
      <c r="C32" s="28" t="s">
        <v>35</v>
      </c>
      <c r="D32" s="32"/>
      <c r="E32" s="32"/>
      <c r="F32" s="32"/>
      <c r="G32" s="32">
        <f t="shared" ref="G32:S32" si="2">G23+G31</f>
        <v>1345</v>
      </c>
      <c r="H32" s="32">
        <f t="shared" si="2"/>
        <v>53.77</v>
      </c>
      <c r="I32" s="32">
        <f t="shared" si="2"/>
        <v>42.5</v>
      </c>
      <c r="J32" s="32">
        <f t="shared" si="2"/>
        <v>193.46999999999997</v>
      </c>
      <c r="K32" s="32">
        <f t="shared" si="2"/>
        <v>1460.5100000000002</v>
      </c>
      <c r="L32" s="32">
        <f t="shared" si="2"/>
        <v>1.6260000000000001</v>
      </c>
      <c r="M32" s="32">
        <f t="shared" si="2"/>
        <v>0.97399999999999998</v>
      </c>
      <c r="N32" s="32">
        <f t="shared" si="2"/>
        <v>6.7</v>
      </c>
      <c r="O32" s="32">
        <f t="shared" si="2"/>
        <v>75.650000000000006</v>
      </c>
      <c r="P32" s="32">
        <f t="shared" si="2"/>
        <v>565.21</v>
      </c>
      <c r="Q32" s="32">
        <f t="shared" si="2"/>
        <v>208.69</v>
      </c>
      <c r="R32" s="32">
        <f t="shared" si="2"/>
        <v>968.7</v>
      </c>
      <c r="S32" s="32">
        <f t="shared" si="2"/>
        <v>8.7999999999999989</v>
      </c>
      <c r="T32" s="28"/>
      <c r="AMJ32" s="38"/>
    </row>
    <row r="33" spans="2:1024" s="6" customFormat="1" ht="49.15" customHeight="1" x14ac:dyDescent="0.2"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</row>
    <row r="34" spans="2:1024" s="7" customFormat="1" ht="27.6" customHeight="1" x14ac:dyDescent="0.2">
      <c r="B34" s="112" t="s">
        <v>2</v>
      </c>
      <c r="C34" s="112" t="s">
        <v>3</v>
      </c>
      <c r="D34" s="32"/>
      <c r="E34" s="32"/>
      <c r="F34" s="32"/>
      <c r="G34" s="112" t="s">
        <v>4</v>
      </c>
      <c r="H34" s="115" t="s">
        <v>5</v>
      </c>
      <c r="I34" s="115" t="s">
        <v>6</v>
      </c>
      <c r="J34" s="115" t="s">
        <v>7</v>
      </c>
      <c r="K34" s="115" t="s">
        <v>8</v>
      </c>
      <c r="L34" s="116" t="s">
        <v>9</v>
      </c>
      <c r="M34" s="116"/>
      <c r="N34" s="116"/>
      <c r="O34" s="116"/>
      <c r="P34" s="116" t="s">
        <v>10</v>
      </c>
      <c r="Q34" s="116"/>
      <c r="R34" s="116"/>
      <c r="S34" s="116"/>
      <c r="T34" s="112" t="s">
        <v>11</v>
      </c>
    </row>
    <row r="35" spans="2:1024" s="7" customFormat="1" ht="25.5" customHeight="1" x14ac:dyDescent="0.2">
      <c r="B35" s="112"/>
      <c r="C35" s="112"/>
      <c r="D35" s="43"/>
      <c r="E35" s="43"/>
      <c r="F35" s="43"/>
      <c r="G35" s="112"/>
      <c r="H35" s="115"/>
      <c r="I35" s="115"/>
      <c r="J35" s="115"/>
      <c r="K35" s="115"/>
      <c r="L35" s="29" t="s">
        <v>12</v>
      </c>
      <c r="M35" s="29" t="s">
        <v>13</v>
      </c>
      <c r="N35" s="29" t="s">
        <v>14</v>
      </c>
      <c r="O35" s="29" t="s">
        <v>15</v>
      </c>
      <c r="P35" s="29" t="s">
        <v>16</v>
      </c>
      <c r="Q35" s="29" t="s">
        <v>17</v>
      </c>
      <c r="R35" s="29" t="s">
        <v>18</v>
      </c>
      <c r="S35" s="29" t="s">
        <v>19</v>
      </c>
      <c r="T35" s="112"/>
    </row>
    <row r="36" spans="2:1024" s="6" customFormat="1" ht="19.5" x14ac:dyDescent="0.2">
      <c r="B36" s="112" t="s">
        <v>36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</row>
    <row r="37" spans="2:1024" s="6" customFormat="1" ht="19.5" x14ac:dyDescent="0.2">
      <c r="B37" s="112" t="s">
        <v>21</v>
      </c>
      <c r="C37" s="104" t="s">
        <v>37</v>
      </c>
      <c r="D37" s="36"/>
      <c r="E37" s="36"/>
      <c r="F37" s="36"/>
      <c r="G37" s="36" t="s">
        <v>38</v>
      </c>
      <c r="H37" s="37">
        <v>6</v>
      </c>
      <c r="I37" s="37">
        <v>3</v>
      </c>
      <c r="J37" s="37">
        <v>43.4</v>
      </c>
      <c r="K37" s="37">
        <v>225</v>
      </c>
      <c r="L37" s="44">
        <v>0.04</v>
      </c>
      <c r="M37" s="44">
        <v>0.02</v>
      </c>
      <c r="N37" s="44">
        <v>0.36</v>
      </c>
      <c r="O37" s="44">
        <v>0</v>
      </c>
      <c r="P37" s="44">
        <v>8</v>
      </c>
      <c r="Q37" s="44">
        <v>5.5</v>
      </c>
      <c r="R37" s="44">
        <v>27.6</v>
      </c>
      <c r="S37" s="44">
        <v>0.32</v>
      </c>
      <c r="T37" s="100" t="s">
        <v>163</v>
      </c>
      <c r="AMJ37" s="38"/>
    </row>
    <row r="38" spans="2:1024" s="6" customFormat="1" ht="19.5" x14ac:dyDescent="0.2">
      <c r="B38" s="112"/>
      <c r="C38" s="104" t="s">
        <v>39</v>
      </c>
      <c r="D38" s="36"/>
      <c r="E38" s="36"/>
      <c r="F38" s="36"/>
      <c r="G38" s="36">
        <v>200</v>
      </c>
      <c r="H38" s="37">
        <v>3.58</v>
      </c>
      <c r="I38" s="37">
        <v>2.68</v>
      </c>
      <c r="J38" s="37">
        <v>28.34</v>
      </c>
      <c r="K38" s="37">
        <v>151.80000000000001</v>
      </c>
      <c r="L38" s="44">
        <v>0.04</v>
      </c>
      <c r="M38" s="44">
        <v>0.15</v>
      </c>
      <c r="N38" s="44">
        <v>0.11</v>
      </c>
      <c r="O38" s="44">
        <v>1.31</v>
      </c>
      <c r="P38" s="44">
        <v>125.73</v>
      </c>
      <c r="Q38" s="44">
        <v>14</v>
      </c>
      <c r="R38" s="44">
        <v>90</v>
      </c>
      <c r="S38" s="44">
        <v>0.13</v>
      </c>
      <c r="T38" s="100" t="s">
        <v>164</v>
      </c>
      <c r="AMJ38" s="38"/>
    </row>
    <row r="39" spans="2:1024" s="6" customFormat="1" ht="17.45" customHeight="1" x14ac:dyDescent="0.2">
      <c r="B39" s="112"/>
      <c r="C39" s="104" t="s">
        <v>233</v>
      </c>
      <c r="D39" s="36"/>
      <c r="E39" s="36"/>
      <c r="F39" s="36"/>
      <c r="G39" s="36" t="s">
        <v>40</v>
      </c>
      <c r="H39" s="37">
        <v>2.75</v>
      </c>
      <c r="I39" s="37">
        <v>0.55000000000000004</v>
      </c>
      <c r="J39" s="37">
        <v>26.8</v>
      </c>
      <c r="K39" s="37">
        <v>139</v>
      </c>
      <c r="L39" s="45">
        <v>0.01</v>
      </c>
      <c r="M39" s="45">
        <v>0.01</v>
      </c>
      <c r="N39" s="45">
        <v>0.42</v>
      </c>
      <c r="O39" s="45">
        <v>0</v>
      </c>
      <c r="P39" s="45">
        <v>2.2999999999999998</v>
      </c>
      <c r="Q39" s="45">
        <v>8.3000000000000007</v>
      </c>
      <c r="R39" s="45">
        <v>21</v>
      </c>
      <c r="S39" s="45">
        <v>0.4</v>
      </c>
      <c r="T39" s="97" t="s">
        <v>33</v>
      </c>
      <c r="AMJ39" s="38"/>
    </row>
    <row r="40" spans="2:1024" s="6" customFormat="1" ht="19.5" x14ac:dyDescent="0.2">
      <c r="B40" s="112"/>
      <c r="C40" s="104" t="s">
        <v>234</v>
      </c>
      <c r="D40" s="36"/>
      <c r="E40" s="36"/>
      <c r="F40" s="36"/>
      <c r="G40" s="36">
        <v>20</v>
      </c>
      <c r="H40" s="37">
        <v>4.6399999999999997</v>
      </c>
      <c r="I40" s="37">
        <v>5.91</v>
      </c>
      <c r="J40" s="37">
        <v>0</v>
      </c>
      <c r="K40" s="37">
        <v>72</v>
      </c>
      <c r="L40" s="37">
        <v>0.01</v>
      </c>
      <c r="M40" s="37">
        <v>0.06</v>
      </c>
      <c r="N40" s="37">
        <v>0.04</v>
      </c>
      <c r="O40" s="37">
        <v>0.15</v>
      </c>
      <c r="P40" s="37">
        <v>176</v>
      </c>
      <c r="Q40" s="37">
        <v>7.07</v>
      </c>
      <c r="R40" s="37">
        <v>75</v>
      </c>
      <c r="S40" s="37">
        <v>0.2</v>
      </c>
      <c r="T40" s="97" t="s">
        <v>165</v>
      </c>
      <c r="AMJ40" s="38"/>
    </row>
    <row r="41" spans="2:1024" s="7" customFormat="1" ht="19.5" x14ac:dyDescent="0.2">
      <c r="B41" s="112"/>
      <c r="C41" s="28" t="s">
        <v>25</v>
      </c>
      <c r="D41" s="32"/>
      <c r="E41" s="32"/>
      <c r="F41" s="32"/>
      <c r="G41" s="32">
        <v>525</v>
      </c>
      <c r="H41" s="32">
        <f t="shared" ref="H41:S41" si="3">H37+H38+H39+H40</f>
        <v>16.97</v>
      </c>
      <c r="I41" s="32">
        <f t="shared" si="3"/>
        <v>12.14</v>
      </c>
      <c r="J41" s="32">
        <f t="shared" si="3"/>
        <v>98.539999999999992</v>
      </c>
      <c r="K41" s="32">
        <f t="shared" si="3"/>
        <v>587.79999999999995</v>
      </c>
      <c r="L41" s="32">
        <f t="shared" si="3"/>
        <v>9.9999999999999992E-2</v>
      </c>
      <c r="M41" s="32">
        <f t="shared" si="3"/>
        <v>0.24</v>
      </c>
      <c r="N41" s="32">
        <f t="shared" si="3"/>
        <v>0.92999999999999994</v>
      </c>
      <c r="O41" s="32">
        <f t="shared" si="3"/>
        <v>1.46</v>
      </c>
      <c r="P41" s="32">
        <f t="shared" si="3"/>
        <v>312.03000000000003</v>
      </c>
      <c r="Q41" s="32">
        <f t="shared" si="3"/>
        <v>34.870000000000005</v>
      </c>
      <c r="R41" s="32">
        <f t="shared" si="3"/>
        <v>213.6</v>
      </c>
      <c r="S41" s="32">
        <f t="shared" si="3"/>
        <v>1.05</v>
      </c>
      <c r="T41" s="97"/>
      <c r="AMJ41" s="38"/>
    </row>
    <row r="42" spans="2:1024" s="6" customFormat="1" ht="17.25" hidden="1" customHeight="1" x14ac:dyDescent="0.2">
      <c r="B42" s="118" t="s">
        <v>26</v>
      </c>
      <c r="C42" s="104"/>
      <c r="D42" s="36"/>
      <c r="E42" s="36"/>
      <c r="F42" s="36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97"/>
    </row>
    <row r="43" spans="2:1024" s="6" customFormat="1" ht="19.5" x14ac:dyDescent="0.2">
      <c r="B43" s="118"/>
      <c r="C43" s="104" t="s">
        <v>41</v>
      </c>
      <c r="D43" s="36"/>
      <c r="E43" s="36"/>
      <c r="F43" s="36"/>
      <c r="G43" s="36">
        <v>250</v>
      </c>
      <c r="H43" s="37">
        <v>5.08</v>
      </c>
      <c r="I43" s="37">
        <v>5.35</v>
      </c>
      <c r="J43" s="37">
        <v>23.85</v>
      </c>
      <c r="K43" s="37">
        <v>163.75</v>
      </c>
      <c r="L43" s="37">
        <v>0.23</v>
      </c>
      <c r="M43" s="37">
        <v>7.0000000000000007E-2</v>
      </c>
      <c r="N43" s="37">
        <v>1.1499999999999999</v>
      </c>
      <c r="O43" s="37">
        <v>5.81</v>
      </c>
      <c r="P43" s="37">
        <v>38.08</v>
      </c>
      <c r="Q43" s="37">
        <v>36.049999999999997</v>
      </c>
      <c r="R43" s="37">
        <v>87.18</v>
      </c>
      <c r="S43" s="37">
        <v>2.0299999999999998</v>
      </c>
      <c r="T43" s="97" t="s">
        <v>166</v>
      </c>
      <c r="AMJ43" s="38"/>
    </row>
    <row r="44" spans="2:1024" s="6" customFormat="1" ht="39" x14ac:dyDescent="0.2">
      <c r="B44" s="118"/>
      <c r="C44" s="105" t="s">
        <v>42</v>
      </c>
      <c r="D44" s="36"/>
      <c r="E44" s="36"/>
      <c r="F44" s="36"/>
      <c r="G44" s="36" t="s">
        <v>43</v>
      </c>
      <c r="H44" s="37">
        <v>18.899999999999999</v>
      </c>
      <c r="I44" s="37">
        <v>23.94</v>
      </c>
      <c r="J44" s="37">
        <v>5.32</v>
      </c>
      <c r="K44" s="37">
        <v>312.2</v>
      </c>
      <c r="L44" s="37">
        <v>0.05</v>
      </c>
      <c r="M44" s="37">
        <v>0.12</v>
      </c>
      <c r="N44" s="37">
        <v>3.48</v>
      </c>
      <c r="O44" s="37">
        <v>0.01</v>
      </c>
      <c r="P44" s="37">
        <v>47.72</v>
      </c>
      <c r="Q44" s="37">
        <v>17.73</v>
      </c>
      <c r="R44" s="37">
        <v>116.32</v>
      </c>
      <c r="S44" s="37">
        <v>1.41</v>
      </c>
      <c r="T44" s="97" t="s">
        <v>167</v>
      </c>
      <c r="AMJ44" s="38"/>
    </row>
    <row r="45" spans="2:1024" s="6" customFormat="1" ht="19.5" x14ac:dyDescent="0.2">
      <c r="B45" s="118"/>
      <c r="C45" s="104" t="s">
        <v>44</v>
      </c>
      <c r="D45" s="36"/>
      <c r="E45" s="36"/>
      <c r="F45" s="36"/>
      <c r="G45" s="36">
        <v>180</v>
      </c>
      <c r="H45" s="37">
        <v>6.48</v>
      </c>
      <c r="I45" s="37">
        <v>0.72</v>
      </c>
      <c r="J45" s="37">
        <v>43.92</v>
      </c>
      <c r="K45" s="37">
        <v>208.8</v>
      </c>
      <c r="L45" s="44">
        <v>7.0000000000000007E-2</v>
      </c>
      <c r="M45" s="44">
        <v>0.03</v>
      </c>
      <c r="N45" s="44">
        <v>0.41</v>
      </c>
      <c r="O45" s="44">
        <v>0</v>
      </c>
      <c r="P45" s="44">
        <v>5.83</v>
      </c>
      <c r="Q45" s="44">
        <v>25.34</v>
      </c>
      <c r="R45" s="44">
        <v>44.6</v>
      </c>
      <c r="S45" s="44">
        <v>1.33</v>
      </c>
      <c r="T45" s="97" t="s">
        <v>168</v>
      </c>
      <c r="AMJ45" s="38"/>
    </row>
    <row r="46" spans="2:1024" s="6" customFormat="1" ht="19.5" x14ac:dyDescent="0.2">
      <c r="B46" s="118"/>
      <c r="C46" s="104" t="s">
        <v>32</v>
      </c>
      <c r="D46" s="36"/>
      <c r="E46" s="36"/>
      <c r="F46" s="36"/>
      <c r="G46" s="36">
        <v>30</v>
      </c>
      <c r="H46" s="37">
        <v>2.37</v>
      </c>
      <c r="I46" s="37">
        <v>0.3</v>
      </c>
      <c r="J46" s="37">
        <v>14.5</v>
      </c>
      <c r="K46" s="37">
        <v>71</v>
      </c>
      <c r="L46" s="29">
        <v>4.8000000000000001E-2</v>
      </c>
      <c r="M46" s="29">
        <v>1.7999999999999999E-2</v>
      </c>
      <c r="N46" s="29">
        <v>0.48</v>
      </c>
      <c r="O46" s="29">
        <v>0</v>
      </c>
      <c r="P46" s="29">
        <v>6.9</v>
      </c>
      <c r="Q46" s="29">
        <v>9.9</v>
      </c>
      <c r="R46" s="29">
        <v>26.1</v>
      </c>
      <c r="S46" s="29">
        <v>0.6</v>
      </c>
      <c r="T46" s="97" t="s">
        <v>33</v>
      </c>
      <c r="AMJ46" s="38"/>
    </row>
    <row r="47" spans="2:1024" s="6" customFormat="1" ht="19.5" x14ac:dyDescent="0.2">
      <c r="B47" s="118"/>
      <c r="C47" s="104" t="s">
        <v>34</v>
      </c>
      <c r="D47" s="36"/>
      <c r="E47" s="36"/>
      <c r="F47" s="36"/>
      <c r="G47" s="36">
        <v>20</v>
      </c>
      <c r="H47" s="37">
        <v>1.32</v>
      </c>
      <c r="I47" s="37">
        <v>0.24</v>
      </c>
      <c r="J47" s="37">
        <v>6.68</v>
      </c>
      <c r="K47" s="37">
        <v>34.6</v>
      </c>
      <c r="L47" s="29">
        <v>1.048</v>
      </c>
      <c r="M47" s="29">
        <v>1.6E-2</v>
      </c>
      <c r="N47" s="29">
        <v>0.14000000000000001</v>
      </c>
      <c r="O47" s="29">
        <v>0</v>
      </c>
      <c r="P47" s="29">
        <v>7</v>
      </c>
      <c r="Q47" s="29">
        <v>9.4</v>
      </c>
      <c r="R47" s="29">
        <v>31.6</v>
      </c>
      <c r="S47" s="29">
        <v>0.78</v>
      </c>
      <c r="T47" s="97" t="s">
        <v>33</v>
      </c>
      <c r="AMJ47" s="38"/>
    </row>
    <row r="48" spans="2:1024" s="6" customFormat="1" ht="19.5" x14ac:dyDescent="0.2">
      <c r="B48" s="118"/>
      <c r="C48" s="104" t="s">
        <v>235</v>
      </c>
      <c r="D48" s="36"/>
      <c r="E48" s="36"/>
      <c r="F48" s="36"/>
      <c r="G48" s="36" t="s">
        <v>24</v>
      </c>
      <c r="H48" s="37">
        <v>1</v>
      </c>
      <c r="I48" s="37">
        <v>0</v>
      </c>
      <c r="J48" s="37">
        <v>24.4</v>
      </c>
      <c r="K48" s="37">
        <v>101.6</v>
      </c>
      <c r="L48" s="44">
        <v>0.03</v>
      </c>
      <c r="M48" s="44">
        <v>0.03</v>
      </c>
      <c r="N48" s="44">
        <v>0.2</v>
      </c>
      <c r="O48" s="44">
        <v>4</v>
      </c>
      <c r="P48" s="44">
        <v>14</v>
      </c>
      <c r="Q48" s="44">
        <v>8</v>
      </c>
      <c r="R48" s="44">
        <v>14</v>
      </c>
      <c r="S48" s="44">
        <v>2.8</v>
      </c>
      <c r="T48" s="97" t="s">
        <v>33</v>
      </c>
      <c r="AMJ48" s="38"/>
    </row>
    <row r="49" spans="2:1024" s="7" customFormat="1" ht="19.5" x14ac:dyDescent="0.2">
      <c r="B49" s="118"/>
      <c r="C49" s="28" t="s">
        <v>25</v>
      </c>
      <c r="D49" s="32"/>
      <c r="E49" s="32"/>
      <c r="F49" s="32"/>
      <c r="G49" s="32">
        <v>830</v>
      </c>
      <c r="H49" s="32">
        <f t="shared" ref="H49:S50" si="4">H42+H43+H44+H45+H46+H47+H48</f>
        <v>35.15</v>
      </c>
      <c r="I49" s="32">
        <f t="shared" si="4"/>
        <v>30.549999999999997</v>
      </c>
      <c r="J49" s="32">
        <f t="shared" si="4"/>
        <v>118.67000000000002</v>
      </c>
      <c r="K49" s="32">
        <f t="shared" si="4"/>
        <v>891.95</v>
      </c>
      <c r="L49" s="32">
        <f t="shared" si="4"/>
        <v>1.4760000000000002</v>
      </c>
      <c r="M49" s="32">
        <f t="shared" si="4"/>
        <v>0.28400000000000003</v>
      </c>
      <c r="N49" s="32">
        <f t="shared" si="4"/>
        <v>5.8599999999999994</v>
      </c>
      <c r="O49" s="32">
        <f t="shared" si="4"/>
        <v>9.82</v>
      </c>
      <c r="P49" s="32">
        <f t="shared" si="4"/>
        <v>119.53</v>
      </c>
      <c r="Q49" s="32">
        <f t="shared" si="4"/>
        <v>106.42000000000002</v>
      </c>
      <c r="R49" s="32">
        <f t="shared" si="4"/>
        <v>319.8</v>
      </c>
      <c r="S49" s="32">
        <f t="shared" si="4"/>
        <v>8.9499999999999993</v>
      </c>
      <c r="T49" s="28"/>
      <c r="AMJ49" s="38"/>
    </row>
    <row r="50" spans="2:1024" s="7" customFormat="1" ht="19.5" x14ac:dyDescent="0.2">
      <c r="B50" s="118"/>
      <c r="C50" s="28" t="s">
        <v>35</v>
      </c>
      <c r="D50" s="32"/>
      <c r="E50" s="32"/>
      <c r="F50" s="32"/>
      <c r="G50" s="32">
        <f>G41+G49</f>
        <v>1355</v>
      </c>
      <c r="H50" s="32">
        <f t="shared" si="4"/>
        <v>70.3</v>
      </c>
      <c r="I50" s="32">
        <f t="shared" si="4"/>
        <v>61.099999999999994</v>
      </c>
      <c r="J50" s="32">
        <f t="shared" si="4"/>
        <v>237.34000000000003</v>
      </c>
      <c r="K50" s="32">
        <v>1489.35</v>
      </c>
      <c r="L50" s="32">
        <f t="shared" si="4"/>
        <v>2.9520000000000004</v>
      </c>
      <c r="M50" s="32">
        <f t="shared" si="4"/>
        <v>0.56800000000000006</v>
      </c>
      <c r="N50" s="32">
        <f t="shared" si="4"/>
        <v>11.719999999999999</v>
      </c>
      <c r="O50" s="32">
        <f t="shared" si="4"/>
        <v>19.64</v>
      </c>
      <c r="P50" s="32">
        <f t="shared" si="4"/>
        <v>239.06</v>
      </c>
      <c r="Q50" s="32">
        <f t="shared" si="4"/>
        <v>212.84000000000003</v>
      </c>
      <c r="R50" s="32">
        <f t="shared" si="4"/>
        <v>639.6</v>
      </c>
      <c r="S50" s="32">
        <f t="shared" si="4"/>
        <v>17.899999999999999</v>
      </c>
      <c r="T50" s="28"/>
      <c r="AMJ50" s="38"/>
    </row>
    <row r="51" spans="2:1024" s="6" customFormat="1" ht="65.849999999999994" customHeight="1" x14ac:dyDescent="0.2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</row>
    <row r="52" spans="2:1024" s="7" customFormat="1" ht="24.2" customHeight="1" x14ac:dyDescent="0.2">
      <c r="B52" s="112" t="s">
        <v>2</v>
      </c>
      <c r="C52" s="112" t="s">
        <v>3</v>
      </c>
      <c r="D52" s="28"/>
      <c r="E52" s="28"/>
      <c r="F52" s="28"/>
      <c r="G52" s="112" t="s">
        <v>4</v>
      </c>
      <c r="H52" s="115" t="s">
        <v>5</v>
      </c>
      <c r="I52" s="115" t="s">
        <v>6</v>
      </c>
      <c r="J52" s="115" t="s">
        <v>7</v>
      </c>
      <c r="K52" s="115" t="s">
        <v>8</v>
      </c>
      <c r="L52" s="116" t="s">
        <v>9</v>
      </c>
      <c r="M52" s="116"/>
      <c r="N52" s="116"/>
      <c r="O52" s="116"/>
      <c r="P52" s="116" t="s">
        <v>10</v>
      </c>
      <c r="Q52" s="116"/>
      <c r="R52" s="116"/>
      <c r="S52" s="116"/>
      <c r="T52" s="112" t="s">
        <v>11</v>
      </c>
    </row>
    <row r="53" spans="2:1024" s="7" customFormat="1" ht="11.45" customHeight="1" x14ac:dyDescent="0.2">
      <c r="B53" s="112"/>
      <c r="C53" s="112"/>
      <c r="D53" s="28"/>
      <c r="E53" s="28"/>
      <c r="F53" s="28"/>
      <c r="G53" s="112"/>
      <c r="H53" s="115"/>
      <c r="I53" s="115"/>
      <c r="J53" s="115"/>
      <c r="K53" s="115"/>
      <c r="L53" s="116"/>
      <c r="M53" s="116"/>
      <c r="N53" s="116"/>
      <c r="O53" s="116"/>
      <c r="P53" s="116"/>
      <c r="Q53" s="116"/>
      <c r="R53" s="116"/>
      <c r="S53" s="116"/>
      <c r="T53" s="112"/>
    </row>
    <row r="54" spans="2:1024" s="7" customFormat="1" ht="18.75" hidden="1" customHeight="1" x14ac:dyDescent="0.2">
      <c r="B54" s="112"/>
      <c r="C54" s="112"/>
      <c r="D54" s="30"/>
      <c r="E54" s="30"/>
      <c r="F54" s="30"/>
      <c r="G54" s="112"/>
      <c r="H54" s="115"/>
      <c r="I54" s="115"/>
      <c r="J54" s="115"/>
      <c r="K54" s="115"/>
      <c r="L54" s="116"/>
      <c r="M54" s="116"/>
      <c r="N54" s="116"/>
      <c r="O54" s="116"/>
      <c r="P54" s="116"/>
      <c r="Q54" s="116"/>
      <c r="R54" s="116"/>
      <c r="S54" s="116"/>
      <c r="T54" s="112"/>
    </row>
    <row r="55" spans="2:1024" s="7" customFormat="1" ht="24" customHeight="1" x14ac:dyDescent="0.2">
      <c r="B55" s="112"/>
      <c r="C55" s="112"/>
      <c r="D55" s="31"/>
      <c r="E55" s="31"/>
      <c r="F55" s="31"/>
      <c r="G55" s="112"/>
      <c r="H55" s="115"/>
      <c r="I55" s="115"/>
      <c r="J55" s="115"/>
      <c r="K55" s="115"/>
      <c r="L55" s="29" t="s">
        <v>12</v>
      </c>
      <c r="M55" s="29" t="s">
        <v>13</v>
      </c>
      <c r="N55" s="29" t="s">
        <v>14</v>
      </c>
      <c r="O55" s="29" t="s">
        <v>15</v>
      </c>
      <c r="P55" s="29" t="s">
        <v>16</v>
      </c>
      <c r="Q55" s="29" t="s">
        <v>17</v>
      </c>
      <c r="R55" s="29" t="s">
        <v>18</v>
      </c>
      <c r="S55" s="29" t="s">
        <v>19</v>
      </c>
      <c r="T55" s="112"/>
    </row>
    <row r="56" spans="2:1024" s="6" customFormat="1" ht="17.45" customHeight="1" x14ac:dyDescent="0.2">
      <c r="B56" s="118" t="s">
        <v>46</v>
      </c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</row>
    <row r="57" spans="2:1024" s="6" customFormat="1" ht="39" x14ac:dyDescent="0.2">
      <c r="B57" s="112" t="s">
        <v>21</v>
      </c>
      <c r="C57" s="105" t="s">
        <v>47</v>
      </c>
      <c r="D57" s="36"/>
      <c r="E57" s="36"/>
      <c r="F57" s="36"/>
      <c r="G57" s="36" t="s">
        <v>29</v>
      </c>
      <c r="H57" s="37">
        <v>13.68</v>
      </c>
      <c r="I57" s="37">
        <v>20.34</v>
      </c>
      <c r="J57" s="37">
        <v>13.32</v>
      </c>
      <c r="K57" s="37">
        <v>291.60000000000002</v>
      </c>
      <c r="L57" s="37">
        <v>0.09</v>
      </c>
      <c r="M57" s="37">
        <v>0.12</v>
      </c>
      <c r="N57" s="37">
        <v>4.2300000000000004</v>
      </c>
      <c r="O57" s="37">
        <v>0.66</v>
      </c>
      <c r="P57" s="37">
        <v>15.75</v>
      </c>
      <c r="Q57" s="37">
        <v>21</v>
      </c>
      <c r="R57" s="37">
        <v>120.45</v>
      </c>
      <c r="S57" s="37">
        <v>1.42</v>
      </c>
      <c r="T57" s="28" t="s">
        <v>169</v>
      </c>
      <c r="AMJ57" s="38"/>
    </row>
    <row r="58" spans="2:1024" s="6" customFormat="1" ht="19.5" x14ac:dyDescent="0.2">
      <c r="B58" s="112"/>
      <c r="C58" s="105" t="s">
        <v>48</v>
      </c>
      <c r="D58" s="36"/>
      <c r="E58" s="36"/>
      <c r="F58" s="36"/>
      <c r="G58" s="36">
        <v>180</v>
      </c>
      <c r="H58" s="37">
        <v>3.73</v>
      </c>
      <c r="I58" s="37">
        <v>4.8099999999999996</v>
      </c>
      <c r="J58" s="37">
        <v>24.12</v>
      </c>
      <c r="K58" s="37">
        <v>154.62</v>
      </c>
      <c r="L58" s="44">
        <v>0.05</v>
      </c>
      <c r="M58" s="44">
        <v>7.0000000000000007E-2</v>
      </c>
      <c r="N58" s="44">
        <v>1.22</v>
      </c>
      <c r="O58" s="44">
        <v>29.47</v>
      </c>
      <c r="P58" s="44">
        <v>100.44</v>
      </c>
      <c r="Q58" s="44">
        <v>35.46</v>
      </c>
      <c r="R58" s="44">
        <v>72.72</v>
      </c>
      <c r="S58" s="44">
        <v>1.35</v>
      </c>
      <c r="T58" s="32" t="s">
        <v>170</v>
      </c>
      <c r="AMJ58" s="38"/>
    </row>
    <row r="59" spans="2:1024" s="6" customFormat="1" ht="19.5" x14ac:dyDescent="0.2">
      <c r="B59" s="112"/>
      <c r="C59" s="104" t="s">
        <v>49</v>
      </c>
      <c r="D59" s="36"/>
      <c r="E59" s="36"/>
      <c r="F59" s="36"/>
      <c r="G59" s="36" t="s">
        <v>50</v>
      </c>
      <c r="H59" s="37">
        <v>0.1</v>
      </c>
      <c r="I59" s="37">
        <v>0</v>
      </c>
      <c r="J59" s="37">
        <v>15</v>
      </c>
      <c r="K59" s="37">
        <v>60</v>
      </c>
      <c r="L59" s="44">
        <v>0</v>
      </c>
      <c r="M59" s="44">
        <v>0</v>
      </c>
      <c r="N59" s="44">
        <v>0.02</v>
      </c>
      <c r="O59" s="44">
        <v>0.03</v>
      </c>
      <c r="P59" s="44">
        <v>11.11</v>
      </c>
      <c r="Q59" s="44">
        <v>1.44</v>
      </c>
      <c r="R59" s="44">
        <v>2.78</v>
      </c>
      <c r="S59" s="44">
        <v>0.31</v>
      </c>
      <c r="T59" s="32" t="s">
        <v>171</v>
      </c>
      <c r="AMJ59" s="38"/>
    </row>
    <row r="60" spans="2:1024" s="6" customFormat="1" ht="19.5" x14ac:dyDescent="0.2">
      <c r="B60" s="112"/>
      <c r="C60" s="104" t="s">
        <v>32</v>
      </c>
      <c r="D60" s="36"/>
      <c r="E60" s="36"/>
      <c r="F60" s="36"/>
      <c r="G60" s="36">
        <v>30</v>
      </c>
      <c r="H60" s="37">
        <v>2.37</v>
      </c>
      <c r="I60" s="37">
        <v>0.3</v>
      </c>
      <c r="J60" s="37">
        <v>14.5</v>
      </c>
      <c r="K60" s="37">
        <v>71</v>
      </c>
      <c r="L60" s="29">
        <v>4.8000000000000001E-2</v>
      </c>
      <c r="M60" s="29">
        <v>1.7999999999999999E-2</v>
      </c>
      <c r="N60" s="29">
        <v>0.48</v>
      </c>
      <c r="O60" s="29">
        <v>0</v>
      </c>
      <c r="P60" s="29">
        <v>6.9</v>
      </c>
      <c r="Q60" s="29">
        <v>9.9</v>
      </c>
      <c r="R60" s="29">
        <v>26.1</v>
      </c>
      <c r="S60" s="29">
        <v>0.6</v>
      </c>
      <c r="T60" s="32" t="s">
        <v>33</v>
      </c>
      <c r="AMJ60" s="38"/>
    </row>
    <row r="61" spans="2:1024" s="6" customFormat="1" ht="19.5" x14ac:dyDescent="0.2">
      <c r="B61" s="112"/>
      <c r="C61" s="104" t="s">
        <v>34</v>
      </c>
      <c r="D61" s="36"/>
      <c r="E61" s="36"/>
      <c r="F61" s="36"/>
      <c r="G61" s="36">
        <v>20</v>
      </c>
      <c r="H61" s="37">
        <v>1.32</v>
      </c>
      <c r="I61" s="37">
        <v>0.24</v>
      </c>
      <c r="J61" s="37">
        <v>6.68</v>
      </c>
      <c r="K61" s="37">
        <v>34.6</v>
      </c>
      <c r="L61" s="29">
        <v>1.048</v>
      </c>
      <c r="M61" s="29">
        <v>1.6E-2</v>
      </c>
      <c r="N61" s="29">
        <v>0.14000000000000001</v>
      </c>
      <c r="O61" s="29">
        <v>0</v>
      </c>
      <c r="P61" s="29">
        <v>7</v>
      </c>
      <c r="Q61" s="29">
        <v>9.4</v>
      </c>
      <c r="R61" s="29">
        <v>31.6</v>
      </c>
      <c r="S61" s="29">
        <v>0.78</v>
      </c>
      <c r="T61" s="32" t="s">
        <v>33</v>
      </c>
      <c r="AMJ61" s="38"/>
    </row>
    <row r="62" spans="2:1024" s="7" customFormat="1" ht="19.5" x14ac:dyDescent="0.2">
      <c r="B62" s="112"/>
      <c r="C62" s="28" t="s">
        <v>25</v>
      </c>
      <c r="D62" s="32"/>
      <c r="E62" s="32"/>
      <c r="F62" s="32"/>
      <c r="G62" s="32">
        <v>540</v>
      </c>
      <c r="H62" s="32">
        <f t="shared" ref="H62:S62" si="5">H57+H58+H59+H60+H61</f>
        <v>21.200000000000003</v>
      </c>
      <c r="I62" s="32">
        <f t="shared" si="5"/>
        <v>25.689999999999998</v>
      </c>
      <c r="J62" s="32">
        <f t="shared" si="5"/>
        <v>73.62</v>
      </c>
      <c r="K62" s="32">
        <f t="shared" si="5"/>
        <v>611.82000000000005</v>
      </c>
      <c r="L62" s="32">
        <f t="shared" si="5"/>
        <v>1.236</v>
      </c>
      <c r="M62" s="32">
        <f t="shared" si="5"/>
        <v>0.22399999999999998</v>
      </c>
      <c r="N62" s="32">
        <f t="shared" si="5"/>
        <v>6.089999999999999</v>
      </c>
      <c r="O62" s="32">
        <f t="shared" si="5"/>
        <v>30.16</v>
      </c>
      <c r="P62" s="32">
        <f t="shared" si="5"/>
        <v>141.19999999999999</v>
      </c>
      <c r="Q62" s="32">
        <f t="shared" si="5"/>
        <v>77.2</v>
      </c>
      <c r="R62" s="32">
        <f t="shared" si="5"/>
        <v>253.65</v>
      </c>
      <c r="S62" s="32">
        <f t="shared" si="5"/>
        <v>4.46</v>
      </c>
      <c r="T62" s="28"/>
      <c r="AMJ62" s="38"/>
    </row>
    <row r="63" spans="2:1024" s="6" customFormat="1" ht="39" x14ac:dyDescent="0.2">
      <c r="B63" s="112" t="s">
        <v>26</v>
      </c>
      <c r="C63" s="105" t="s">
        <v>232</v>
      </c>
      <c r="D63" s="36"/>
      <c r="E63" s="36"/>
      <c r="F63" s="36"/>
      <c r="G63" s="36">
        <v>60</v>
      </c>
      <c r="H63" s="37">
        <v>0.48</v>
      </c>
      <c r="I63" s="37">
        <v>0</v>
      </c>
      <c r="J63" s="37">
        <v>2.04</v>
      </c>
      <c r="K63" s="37">
        <v>9.6</v>
      </c>
      <c r="L63" s="37">
        <v>0.01</v>
      </c>
      <c r="M63" s="37">
        <v>0.01</v>
      </c>
      <c r="N63" s="37">
        <v>0.11</v>
      </c>
      <c r="O63" s="37">
        <v>1.62</v>
      </c>
      <c r="P63" s="37">
        <v>7.44</v>
      </c>
      <c r="Q63" s="37">
        <v>7.98</v>
      </c>
      <c r="R63" s="37">
        <v>19.73</v>
      </c>
      <c r="S63" s="37">
        <v>0.19</v>
      </c>
      <c r="T63" s="99" t="s">
        <v>162</v>
      </c>
      <c r="AMJ63" s="38"/>
    </row>
    <row r="64" spans="2:1024" s="6" customFormat="1" ht="19.5" x14ac:dyDescent="0.2">
      <c r="B64" s="112"/>
      <c r="C64" s="104" t="s">
        <v>51</v>
      </c>
      <c r="D64" s="36"/>
      <c r="E64" s="36"/>
      <c r="F64" s="36"/>
      <c r="G64" s="36">
        <v>250</v>
      </c>
      <c r="H64" s="37">
        <v>2</v>
      </c>
      <c r="I64" s="37">
        <v>2.73</v>
      </c>
      <c r="J64" s="37">
        <v>20.93</v>
      </c>
      <c r="K64" s="37">
        <v>116.25</v>
      </c>
      <c r="L64" s="37">
        <v>0.1</v>
      </c>
      <c r="M64" s="37">
        <v>0.06</v>
      </c>
      <c r="N64" s="37">
        <v>1.06</v>
      </c>
      <c r="O64" s="37">
        <v>8.25</v>
      </c>
      <c r="P64" s="37">
        <v>23.05</v>
      </c>
      <c r="Q64" s="37">
        <v>25</v>
      </c>
      <c r="R64" s="37">
        <v>62.55</v>
      </c>
      <c r="S64" s="37">
        <v>0.88</v>
      </c>
      <c r="T64" s="32" t="s">
        <v>172</v>
      </c>
      <c r="AMJ64" s="38"/>
    </row>
    <row r="65" spans="2:1024" s="6" customFormat="1" ht="19.5" x14ac:dyDescent="0.2">
      <c r="B65" s="112"/>
      <c r="C65" s="104" t="s">
        <v>52</v>
      </c>
      <c r="D65" s="36"/>
      <c r="E65" s="36"/>
      <c r="F65" s="36"/>
      <c r="G65" s="46" t="s">
        <v>53</v>
      </c>
      <c r="H65" s="45">
        <v>18.38</v>
      </c>
      <c r="I65" s="45">
        <v>22.22</v>
      </c>
      <c r="J65" s="45">
        <v>25.1</v>
      </c>
      <c r="K65" s="45">
        <v>374.4</v>
      </c>
      <c r="L65" s="45">
        <v>0.14000000000000001</v>
      </c>
      <c r="M65" s="45">
        <v>0.15</v>
      </c>
      <c r="N65" s="45">
        <v>3.31</v>
      </c>
      <c r="O65" s="45">
        <v>9.64</v>
      </c>
      <c r="P65" s="45">
        <v>55.72</v>
      </c>
      <c r="Q65" s="45">
        <v>49.04</v>
      </c>
      <c r="R65" s="45">
        <v>153.69999999999999</v>
      </c>
      <c r="S65" s="45">
        <v>2.0099999999999998</v>
      </c>
      <c r="T65" s="28" t="s">
        <v>173</v>
      </c>
      <c r="AMJ65" s="47"/>
    </row>
    <row r="66" spans="2:1024" s="6" customFormat="1" ht="19.5" x14ac:dyDescent="0.2">
      <c r="B66" s="112"/>
      <c r="C66" s="104" t="s">
        <v>54</v>
      </c>
      <c r="D66" s="36"/>
      <c r="E66" s="36"/>
      <c r="F66" s="36"/>
      <c r="G66" s="36">
        <v>200</v>
      </c>
      <c r="H66" s="37">
        <v>0.08</v>
      </c>
      <c r="I66" s="37">
        <v>0</v>
      </c>
      <c r="J66" s="37">
        <v>21.82</v>
      </c>
      <c r="K66" s="37">
        <v>87.6</v>
      </c>
      <c r="L66" s="44">
        <v>0</v>
      </c>
      <c r="M66" s="44">
        <v>0.01</v>
      </c>
      <c r="N66" s="44">
        <v>0.14000000000000001</v>
      </c>
      <c r="O66" s="44">
        <v>0.4</v>
      </c>
      <c r="P66" s="44">
        <v>31.82</v>
      </c>
      <c r="Q66" s="44">
        <v>6</v>
      </c>
      <c r="R66" s="44">
        <v>15.4</v>
      </c>
      <c r="S66" s="44">
        <v>1.25</v>
      </c>
      <c r="T66" s="32" t="s">
        <v>174</v>
      </c>
      <c r="AMJ66" s="38"/>
    </row>
    <row r="67" spans="2:1024" s="6" customFormat="1" ht="19.5" x14ac:dyDescent="0.2">
      <c r="B67" s="112"/>
      <c r="C67" s="104" t="s">
        <v>32</v>
      </c>
      <c r="D67" s="36"/>
      <c r="E67" s="36"/>
      <c r="F67" s="36"/>
      <c r="G67" s="36">
        <v>30</v>
      </c>
      <c r="H67" s="37">
        <v>2.37</v>
      </c>
      <c r="I67" s="37">
        <v>0.3</v>
      </c>
      <c r="J67" s="37">
        <v>14.5</v>
      </c>
      <c r="K67" s="37">
        <v>71</v>
      </c>
      <c r="L67" s="29">
        <v>4.8000000000000001E-2</v>
      </c>
      <c r="M67" s="29">
        <v>1.7999999999999999E-2</v>
      </c>
      <c r="N67" s="29">
        <v>0.48</v>
      </c>
      <c r="O67" s="29">
        <v>0</v>
      </c>
      <c r="P67" s="29">
        <v>6.9</v>
      </c>
      <c r="Q67" s="29">
        <v>9.9</v>
      </c>
      <c r="R67" s="29">
        <v>26.1</v>
      </c>
      <c r="S67" s="29">
        <v>0.6</v>
      </c>
      <c r="T67" s="32" t="s">
        <v>33</v>
      </c>
      <c r="AMJ67" s="38"/>
    </row>
    <row r="68" spans="2:1024" s="6" customFormat="1" ht="19.5" x14ac:dyDescent="0.2">
      <c r="B68" s="112"/>
      <c r="C68" s="104" t="s">
        <v>34</v>
      </c>
      <c r="D68" s="36"/>
      <c r="E68" s="36"/>
      <c r="F68" s="36"/>
      <c r="G68" s="36">
        <v>20</v>
      </c>
      <c r="H68" s="37">
        <v>1.32</v>
      </c>
      <c r="I68" s="37">
        <v>0.24</v>
      </c>
      <c r="J68" s="37">
        <v>6.68</v>
      </c>
      <c r="K68" s="37">
        <v>34.6</v>
      </c>
      <c r="L68" s="29">
        <v>1.048</v>
      </c>
      <c r="M68" s="29">
        <v>1.6E-2</v>
      </c>
      <c r="N68" s="29">
        <v>0.14000000000000001</v>
      </c>
      <c r="O68" s="29">
        <v>0</v>
      </c>
      <c r="P68" s="29">
        <v>7</v>
      </c>
      <c r="Q68" s="29">
        <v>9.4</v>
      </c>
      <c r="R68" s="29">
        <v>31.6</v>
      </c>
      <c r="S68" s="29">
        <v>0.78</v>
      </c>
      <c r="T68" s="32" t="s">
        <v>33</v>
      </c>
      <c r="AMJ68" s="38"/>
    </row>
    <row r="69" spans="2:1024" s="7" customFormat="1" ht="19.5" x14ac:dyDescent="0.2">
      <c r="B69" s="112"/>
      <c r="C69" s="28" t="s">
        <v>25</v>
      </c>
      <c r="D69" s="32"/>
      <c r="E69" s="32"/>
      <c r="F69" s="32"/>
      <c r="G69" s="32">
        <v>800</v>
      </c>
      <c r="H69" s="32">
        <f t="shared" ref="H69:S69" si="6">H63+H64+H65+H66+H67+H68</f>
        <v>24.63</v>
      </c>
      <c r="I69" s="32">
        <f t="shared" si="6"/>
        <v>25.49</v>
      </c>
      <c r="J69" s="32">
        <f t="shared" si="6"/>
        <v>91.07</v>
      </c>
      <c r="K69" s="32">
        <f t="shared" si="6"/>
        <v>693.45</v>
      </c>
      <c r="L69" s="32">
        <f t="shared" si="6"/>
        <v>1.3460000000000001</v>
      </c>
      <c r="M69" s="32">
        <f t="shared" si="6"/>
        <v>0.26399999999999996</v>
      </c>
      <c r="N69" s="32">
        <f t="shared" si="6"/>
        <v>5.2399999999999993</v>
      </c>
      <c r="O69" s="32">
        <f t="shared" si="6"/>
        <v>19.91</v>
      </c>
      <c r="P69" s="32">
        <f t="shared" si="6"/>
        <v>131.93</v>
      </c>
      <c r="Q69" s="32">
        <f t="shared" si="6"/>
        <v>107.32000000000002</v>
      </c>
      <c r="R69" s="32">
        <f t="shared" si="6"/>
        <v>309.08000000000004</v>
      </c>
      <c r="S69" s="32">
        <f t="shared" si="6"/>
        <v>5.71</v>
      </c>
      <c r="T69" s="28"/>
      <c r="AMJ69" s="38"/>
    </row>
    <row r="70" spans="2:1024" s="7" customFormat="1" ht="19.5" x14ac:dyDescent="0.2">
      <c r="B70" s="112"/>
      <c r="C70" s="28" t="s">
        <v>35</v>
      </c>
      <c r="D70" s="32"/>
      <c r="E70" s="32"/>
      <c r="F70" s="32"/>
      <c r="G70" s="32">
        <f t="shared" ref="G70:S70" si="7">G62+G69</f>
        <v>1340</v>
      </c>
      <c r="H70" s="32">
        <f t="shared" si="7"/>
        <v>45.83</v>
      </c>
      <c r="I70" s="32">
        <f t="shared" si="7"/>
        <v>51.179999999999993</v>
      </c>
      <c r="J70" s="32">
        <f t="shared" si="7"/>
        <v>164.69</v>
      </c>
      <c r="K70" s="32">
        <f t="shared" si="7"/>
        <v>1305.27</v>
      </c>
      <c r="L70" s="32">
        <f t="shared" si="7"/>
        <v>2.5819999999999999</v>
      </c>
      <c r="M70" s="32">
        <f t="shared" si="7"/>
        <v>0.48799999999999993</v>
      </c>
      <c r="N70" s="32">
        <f t="shared" si="7"/>
        <v>11.329999999999998</v>
      </c>
      <c r="O70" s="32">
        <f t="shared" si="7"/>
        <v>50.07</v>
      </c>
      <c r="P70" s="32">
        <f t="shared" si="7"/>
        <v>273.13</v>
      </c>
      <c r="Q70" s="32">
        <f t="shared" si="7"/>
        <v>184.52000000000004</v>
      </c>
      <c r="R70" s="32">
        <f t="shared" si="7"/>
        <v>562.73</v>
      </c>
      <c r="S70" s="32">
        <f t="shared" si="7"/>
        <v>10.17</v>
      </c>
      <c r="T70" s="28"/>
      <c r="AMJ70" s="38"/>
    </row>
    <row r="71" spans="2:1024" s="6" customFormat="1" ht="83.85" customHeight="1" x14ac:dyDescent="0.2"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</row>
    <row r="72" spans="2:1024" s="7" customFormat="1" ht="20.25" customHeight="1" x14ac:dyDescent="0.2">
      <c r="B72" s="112" t="s">
        <v>2</v>
      </c>
      <c r="C72" s="112" t="s">
        <v>3</v>
      </c>
      <c r="D72" s="28"/>
      <c r="E72" s="28"/>
      <c r="F72" s="28"/>
      <c r="G72" s="112" t="s">
        <v>4</v>
      </c>
      <c r="H72" s="115" t="s">
        <v>5</v>
      </c>
      <c r="I72" s="115" t="s">
        <v>6</v>
      </c>
      <c r="J72" s="115" t="s">
        <v>7</v>
      </c>
      <c r="K72" s="115" t="s">
        <v>8</v>
      </c>
      <c r="L72" s="116" t="s">
        <v>9</v>
      </c>
      <c r="M72" s="116"/>
      <c r="N72" s="116"/>
      <c r="O72" s="116"/>
      <c r="P72" s="116" t="s">
        <v>10</v>
      </c>
      <c r="Q72" s="116"/>
      <c r="R72" s="116"/>
      <c r="S72" s="116"/>
      <c r="T72" s="112" t="s">
        <v>11</v>
      </c>
    </row>
    <row r="73" spans="2:1024" s="7" customFormat="1" ht="20.25" customHeight="1" x14ac:dyDescent="0.2">
      <c r="B73" s="112"/>
      <c r="C73" s="112"/>
      <c r="D73" s="28"/>
      <c r="E73" s="28"/>
      <c r="F73" s="28"/>
      <c r="G73" s="112"/>
      <c r="H73" s="115"/>
      <c r="I73" s="115"/>
      <c r="J73" s="115"/>
      <c r="K73" s="115"/>
      <c r="L73" s="116"/>
      <c r="M73" s="116"/>
      <c r="N73" s="116"/>
      <c r="O73" s="116"/>
      <c r="P73" s="116"/>
      <c r="Q73" s="116"/>
      <c r="R73" s="116"/>
      <c r="S73" s="116"/>
      <c r="T73" s="112"/>
    </row>
    <row r="74" spans="2:1024" s="7" customFormat="1" ht="20.25" hidden="1" customHeight="1" x14ac:dyDescent="0.2">
      <c r="B74" s="112"/>
      <c r="C74" s="112"/>
      <c r="D74" s="30"/>
      <c r="E74" s="30"/>
      <c r="F74" s="30"/>
      <c r="G74" s="112"/>
      <c r="H74" s="115"/>
      <c r="I74" s="115"/>
      <c r="J74" s="115"/>
      <c r="K74" s="115"/>
      <c r="L74" s="116"/>
      <c r="M74" s="116"/>
      <c r="N74" s="116"/>
      <c r="O74" s="116"/>
      <c r="P74" s="116"/>
      <c r="Q74" s="116"/>
      <c r="R74" s="116"/>
      <c r="S74" s="116"/>
      <c r="T74" s="112"/>
    </row>
    <row r="75" spans="2:1024" s="7" customFormat="1" ht="25.35" customHeight="1" x14ac:dyDescent="0.2">
      <c r="B75" s="112"/>
      <c r="C75" s="112"/>
      <c r="D75" s="31"/>
      <c r="E75" s="31"/>
      <c r="F75" s="31"/>
      <c r="G75" s="112"/>
      <c r="H75" s="115"/>
      <c r="I75" s="115"/>
      <c r="J75" s="115"/>
      <c r="K75" s="115"/>
      <c r="L75" s="29" t="s">
        <v>12</v>
      </c>
      <c r="M75" s="29" t="s">
        <v>13</v>
      </c>
      <c r="N75" s="29" t="s">
        <v>14</v>
      </c>
      <c r="O75" s="29" t="s">
        <v>15</v>
      </c>
      <c r="P75" s="29" t="s">
        <v>16</v>
      </c>
      <c r="Q75" s="29" t="s">
        <v>17</v>
      </c>
      <c r="R75" s="29" t="s">
        <v>18</v>
      </c>
      <c r="S75" s="29" t="s">
        <v>19</v>
      </c>
      <c r="T75" s="112"/>
    </row>
    <row r="76" spans="2:1024" s="6" customFormat="1" ht="19.5" x14ac:dyDescent="0.2">
      <c r="B76" s="112" t="s">
        <v>55</v>
      </c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</row>
    <row r="77" spans="2:1024" s="6" customFormat="1" ht="19.5" x14ac:dyDescent="0.2">
      <c r="B77" s="112" t="s">
        <v>21</v>
      </c>
      <c r="C77" s="104" t="s">
        <v>236</v>
      </c>
      <c r="D77" s="36"/>
      <c r="E77" s="36"/>
      <c r="F77" s="36"/>
      <c r="G77" s="36">
        <v>20</v>
      </c>
      <c r="H77" s="37">
        <v>3.48</v>
      </c>
      <c r="I77" s="37">
        <v>4.43</v>
      </c>
      <c r="J77" s="37">
        <v>0</v>
      </c>
      <c r="K77" s="37">
        <v>54</v>
      </c>
      <c r="L77" s="37">
        <v>0.01</v>
      </c>
      <c r="M77" s="37">
        <v>0.05</v>
      </c>
      <c r="N77" s="37">
        <v>0.03</v>
      </c>
      <c r="O77" s="37">
        <v>0.11</v>
      </c>
      <c r="P77" s="37">
        <v>132</v>
      </c>
      <c r="Q77" s="37">
        <v>5.3</v>
      </c>
      <c r="R77" s="37">
        <v>75</v>
      </c>
      <c r="S77" s="37">
        <v>0.15</v>
      </c>
      <c r="T77" s="99" t="s">
        <v>165</v>
      </c>
      <c r="AMJ77" s="38"/>
    </row>
    <row r="78" spans="2:1024" s="6" customFormat="1" ht="19.5" x14ac:dyDescent="0.2">
      <c r="B78" s="112"/>
      <c r="C78" s="104" t="s">
        <v>56</v>
      </c>
      <c r="D78" s="36"/>
      <c r="E78" s="36"/>
      <c r="F78" s="36"/>
      <c r="G78" s="36" t="s">
        <v>38</v>
      </c>
      <c r="H78" s="37">
        <v>3.4</v>
      </c>
      <c r="I78" s="37">
        <v>3.82</v>
      </c>
      <c r="J78" s="37">
        <v>16.559999999999999</v>
      </c>
      <c r="K78" s="37">
        <v>114.2</v>
      </c>
      <c r="L78" s="37">
        <v>0.09</v>
      </c>
      <c r="M78" s="37">
        <v>0.2</v>
      </c>
      <c r="N78" s="37">
        <v>0.44</v>
      </c>
      <c r="O78" s="37">
        <v>0.91</v>
      </c>
      <c r="P78" s="37">
        <v>161.62</v>
      </c>
      <c r="Q78" s="37">
        <v>24.14</v>
      </c>
      <c r="R78" s="37">
        <v>137.97999999999999</v>
      </c>
      <c r="S78" s="37">
        <v>0.51</v>
      </c>
      <c r="T78" s="99" t="s">
        <v>175</v>
      </c>
      <c r="AMJ78" s="38"/>
    </row>
    <row r="79" spans="2:1024" s="6" customFormat="1" ht="21" customHeight="1" x14ac:dyDescent="0.2">
      <c r="B79" s="112"/>
      <c r="C79" s="104" t="s">
        <v>23</v>
      </c>
      <c r="D79" s="36"/>
      <c r="E79" s="36"/>
      <c r="F79" s="36"/>
      <c r="G79" s="36">
        <v>200</v>
      </c>
      <c r="H79" s="37">
        <v>3.76</v>
      </c>
      <c r="I79" s="37">
        <v>3.2</v>
      </c>
      <c r="J79" s="37">
        <v>26.74</v>
      </c>
      <c r="K79" s="37">
        <v>150.80000000000001</v>
      </c>
      <c r="L79" s="29">
        <v>0.06</v>
      </c>
      <c r="M79" s="29">
        <v>0.19</v>
      </c>
      <c r="N79" s="29">
        <v>0.17</v>
      </c>
      <c r="O79" s="29">
        <v>1.59</v>
      </c>
      <c r="P79" s="29">
        <v>152.22</v>
      </c>
      <c r="Q79" s="29">
        <v>21.33</v>
      </c>
      <c r="R79" s="29">
        <v>124.56</v>
      </c>
      <c r="S79" s="29">
        <v>0.48</v>
      </c>
      <c r="T79" s="99" t="s">
        <v>176</v>
      </c>
      <c r="AMJ79" s="38"/>
    </row>
    <row r="80" spans="2:1024" s="6" customFormat="1" ht="16.5" hidden="1" customHeight="1" x14ac:dyDescent="0.2">
      <c r="B80" s="112"/>
      <c r="C80" s="104"/>
      <c r="D80" s="36"/>
      <c r="E80" s="36"/>
      <c r="F80" s="36"/>
      <c r="G80" s="36"/>
      <c r="H80" s="37"/>
      <c r="I80" s="37"/>
      <c r="J80" s="37"/>
      <c r="K80" s="37"/>
      <c r="L80" s="45"/>
      <c r="M80" s="45"/>
      <c r="N80" s="45"/>
      <c r="O80" s="45"/>
      <c r="P80" s="45"/>
      <c r="Q80" s="45"/>
      <c r="R80" s="45"/>
      <c r="S80" s="45"/>
      <c r="T80" s="99"/>
      <c r="AMJ80" s="38"/>
    </row>
    <row r="81" spans="2:1024" s="6" customFormat="1" ht="16.5" customHeight="1" x14ac:dyDescent="0.2">
      <c r="B81" s="112"/>
      <c r="C81" s="104" t="s">
        <v>231</v>
      </c>
      <c r="D81" s="36"/>
      <c r="E81" s="36"/>
      <c r="F81" s="36"/>
      <c r="G81" s="36" t="s">
        <v>40</v>
      </c>
      <c r="H81" s="37">
        <v>0.4</v>
      </c>
      <c r="I81" s="37">
        <v>0</v>
      </c>
      <c r="J81" s="37">
        <v>12.6</v>
      </c>
      <c r="K81" s="37">
        <v>52</v>
      </c>
      <c r="L81" s="98">
        <v>0.04</v>
      </c>
      <c r="M81" s="98">
        <v>0.03</v>
      </c>
      <c r="N81" s="98">
        <v>0.2</v>
      </c>
      <c r="O81" s="98">
        <v>60</v>
      </c>
      <c r="P81" s="98">
        <v>34</v>
      </c>
      <c r="Q81" s="98">
        <v>13</v>
      </c>
      <c r="R81" s="98">
        <v>23</v>
      </c>
      <c r="S81" s="98">
        <v>0.3</v>
      </c>
      <c r="T81" s="97" t="s">
        <v>156</v>
      </c>
      <c r="AMJ81" s="38"/>
    </row>
    <row r="82" spans="2:1024" s="7" customFormat="1" ht="19.5" x14ac:dyDescent="0.2">
      <c r="B82" s="112"/>
      <c r="C82" s="28" t="s">
        <v>25</v>
      </c>
      <c r="D82" s="32"/>
      <c r="E82" s="32"/>
      <c r="F82" s="32"/>
      <c r="G82" s="32">
        <v>525</v>
      </c>
      <c r="H82" s="32">
        <f t="shared" ref="H82:S82" si="8">H77+H78+H79+H80</f>
        <v>10.64</v>
      </c>
      <c r="I82" s="32">
        <f t="shared" si="8"/>
        <v>11.45</v>
      </c>
      <c r="J82" s="32">
        <f t="shared" si="8"/>
        <v>43.3</v>
      </c>
      <c r="K82" s="32">
        <v>763</v>
      </c>
      <c r="L82" s="32">
        <f t="shared" si="8"/>
        <v>0.15999999999999998</v>
      </c>
      <c r="M82" s="32">
        <f t="shared" si="8"/>
        <v>0.44</v>
      </c>
      <c r="N82" s="32">
        <f t="shared" si="8"/>
        <v>0.64</v>
      </c>
      <c r="O82" s="32">
        <f t="shared" si="8"/>
        <v>2.6100000000000003</v>
      </c>
      <c r="P82" s="32">
        <f t="shared" si="8"/>
        <v>445.84000000000003</v>
      </c>
      <c r="Q82" s="32">
        <f t="shared" si="8"/>
        <v>50.769999999999996</v>
      </c>
      <c r="R82" s="32">
        <f t="shared" si="8"/>
        <v>337.53999999999996</v>
      </c>
      <c r="S82" s="32">
        <f t="shared" si="8"/>
        <v>1.1400000000000001</v>
      </c>
      <c r="T82" s="99"/>
      <c r="AMJ82" s="38"/>
    </row>
    <row r="83" spans="2:1024" s="6" customFormat="1" ht="19.5" x14ac:dyDescent="0.2">
      <c r="B83" s="112" t="s">
        <v>26</v>
      </c>
      <c r="C83" s="104" t="s">
        <v>57</v>
      </c>
      <c r="D83" s="36"/>
      <c r="E83" s="36"/>
      <c r="F83" s="36"/>
      <c r="G83" s="36">
        <v>60</v>
      </c>
      <c r="H83" s="37">
        <v>1.38</v>
      </c>
      <c r="I83" s="37">
        <v>4.08</v>
      </c>
      <c r="J83" s="37">
        <v>9.24</v>
      </c>
      <c r="K83" s="37">
        <v>79.2</v>
      </c>
      <c r="L83" s="37">
        <v>0.02</v>
      </c>
      <c r="M83" s="37">
        <v>0.02</v>
      </c>
      <c r="N83" s="37">
        <v>0.18</v>
      </c>
      <c r="O83" s="37">
        <v>4.03</v>
      </c>
      <c r="P83" s="37">
        <v>22.94</v>
      </c>
      <c r="Q83" s="37">
        <v>17.78</v>
      </c>
      <c r="R83" s="37">
        <v>36.47</v>
      </c>
      <c r="S83" s="37">
        <v>1.06</v>
      </c>
      <c r="T83" s="99" t="s">
        <v>177</v>
      </c>
      <c r="AMJ83" s="38"/>
    </row>
    <row r="84" spans="2:1024" s="6" customFormat="1" ht="19.5" x14ac:dyDescent="0.2">
      <c r="B84" s="112"/>
      <c r="C84" s="104" t="s">
        <v>58</v>
      </c>
      <c r="D84" s="36"/>
      <c r="E84" s="36"/>
      <c r="F84" s="36"/>
      <c r="G84" s="36">
        <v>250</v>
      </c>
      <c r="H84" s="37">
        <v>5.23</v>
      </c>
      <c r="I84" s="37">
        <v>6.28</v>
      </c>
      <c r="J84" s="37">
        <v>29</v>
      </c>
      <c r="K84" s="37">
        <v>193.5</v>
      </c>
      <c r="L84" s="37">
        <v>0.08</v>
      </c>
      <c r="M84" s="37">
        <v>0.05</v>
      </c>
      <c r="N84" s="37">
        <v>0.78</v>
      </c>
      <c r="O84" s="37">
        <v>5.75</v>
      </c>
      <c r="P84" s="37">
        <v>18.22</v>
      </c>
      <c r="Q84" s="37">
        <v>18.13</v>
      </c>
      <c r="R84" s="37">
        <v>47.35</v>
      </c>
      <c r="S84" s="37">
        <v>0.68</v>
      </c>
      <c r="T84" s="99" t="s">
        <v>178</v>
      </c>
      <c r="AMJ84" s="38"/>
    </row>
    <row r="85" spans="2:1024" s="6" customFormat="1" ht="19.5" x14ac:dyDescent="0.2">
      <c r="B85" s="112"/>
      <c r="C85" s="104" t="s">
        <v>237</v>
      </c>
      <c r="D85" s="36"/>
      <c r="E85" s="36"/>
      <c r="F85" s="36"/>
      <c r="G85" s="36" t="s">
        <v>59</v>
      </c>
      <c r="H85" s="37">
        <v>12.74</v>
      </c>
      <c r="I85" s="37">
        <v>6.72</v>
      </c>
      <c r="J85" s="37">
        <v>6.72</v>
      </c>
      <c r="K85" s="37">
        <v>138.6</v>
      </c>
      <c r="L85" s="37">
        <v>7.0000000000000007E-2</v>
      </c>
      <c r="M85" s="37">
        <v>7.0000000000000007E-2</v>
      </c>
      <c r="N85" s="37">
        <v>0.86</v>
      </c>
      <c r="O85" s="37">
        <v>2.0299999999999998</v>
      </c>
      <c r="P85" s="37">
        <v>27.45</v>
      </c>
      <c r="Q85" s="37">
        <v>29.03</v>
      </c>
      <c r="R85" s="37">
        <v>149.06</v>
      </c>
      <c r="S85" s="37">
        <v>0.63</v>
      </c>
      <c r="T85" s="97" t="s">
        <v>179</v>
      </c>
      <c r="AMJ85" s="38"/>
    </row>
    <row r="86" spans="2:1024" s="6" customFormat="1" ht="19.5" x14ac:dyDescent="0.2">
      <c r="B86" s="112"/>
      <c r="C86" s="104" t="s">
        <v>60</v>
      </c>
      <c r="D86" s="36"/>
      <c r="E86" s="36"/>
      <c r="F86" s="36"/>
      <c r="G86" s="36">
        <v>180</v>
      </c>
      <c r="H86" s="37">
        <v>3.74</v>
      </c>
      <c r="I86" s="37">
        <v>6.12</v>
      </c>
      <c r="J86" s="37">
        <v>22.28</v>
      </c>
      <c r="K86" s="37">
        <v>159.12</v>
      </c>
      <c r="L86" s="44">
        <v>0.17</v>
      </c>
      <c r="M86" s="44">
        <v>0.13</v>
      </c>
      <c r="N86" s="44">
        <v>1.63</v>
      </c>
      <c r="O86" s="44">
        <v>21.79</v>
      </c>
      <c r="P86" s="44">
        <v>44.37</v>
      </c>
      <c r="Q86" s="44">
        <v>33.299999999999997</v>
      </c>
      <c r="R86" s="44">
        <v>103.91</v>
      </c>
      <c r="S86" s="44">
        <v>1.21</v>
      </c>
      <c r="T86" s="99" t="s">
        <v>180</v>
      </c>
      <c r="AMJ86" s="38"/>
    </row>
    <row r="87" spans="2:1024" s="6" customFormat="1" ht="19.5" x14ac:dyDescent="0.2">
      <c r="B87" s="112"/>
      <c r="C87" s="104" t="s">
        <v>31</v>
      </c>
      <c r="D87" s="36"/>
      <c r="E87" s="36"/>
      <c r="F87" s="36"/>
      <c r="G87" s="36">
        <v>200</v>
      </c>
      <c r="H87" s="37">
        <v>0.16</v>
      </c>
      <c r="I87" s="37">
        <v>0</v>
      </c>
      <c r="J87" s="37">
        <v>29</v>
      </c>
      <c r="K87" s="37">
        <v>116.6</v>
      </c>
      <c r="L87" s="37">
        <v>0.01</v>
      </c>
      <c r="M87" s="37">
        <v>0.01</v>
      </c>
      <c r="N87" s="37">
        <v>0.1</v>
      </c>
      <c r="O87" s="37">
        <v>1.72</v>
      </c>
      <c r="P87" s="37">
        <v>14.48</v>
      </c>
      <c r="Q87" s="37">
        <v>3.6</v>
      </c>
      <c r="R87" s="37">
        <v>4.4000000000000004</v>
      </c>
      <c r="S87" s="37">
        <v>0.94</v>
      </c>
      <c r="T87" s="99" t="s">
        <v>181</v>
      </c>
      <c r="AMJ87" s="38"/>
    </row>
    <row r="88" spans="2:1024" s="6" customFormat="1" ht="19.5" x14ac:dyDescent="0.2">
      <c r="B88" s="112"/>
      <c r="C88" s="104" t="s">
        <v>32</v>
      </c>
      <c r="D88" s="36"/>
      <c r="E88" s="36"/>
      <c r="F88" s="36"/>
      <c r="G88" s="36">
        <v>30</v>
      </c>
      <c r="H88" s="37">
        <v>2.37</v>
      </c>
      <c r="I88" s="37">
        <v>0.3</v>
      </c>
      <c r="J88" s="37">
        <v>14.5</v>
      </c>
      <c r="K88" s="37">
        <v>71</v>
      </c>
      <c r="L88" s="29">
        <v>4.8000000000000001E-2</v>
      </c>
      <c r="M88" s="29">
        <v>1.7999999999999999E-2</v>
      </c>
      <c r="N88" s="29">
        <v>0.48</v>
      </c>
      <c r="O88" s="29">
        <v>0</v>
      </c>
      <c r="P88" s="29">
        <v>6.9</v>
      </c>
      <c r="Q88" s="29">
        <v>9.9</v>
      </c>
      <c r="R88" s="29">
        <v>26.1</v>
      </c>
      <c r="S88" s="29">
        <v>0.6</v>
      </c>
      <c r="T88" s="32" t="s">
        <v>33</v>
      </c>
      <c r="AMJ88" s="38"/>
    </row>
    <row r="89" spans="2:1024" s="6" customFormat="1" ht="19.5" x14ac:dyDescent="0.2">
      <c r="B89" s="112"/>
      <c r="C89" s="104" t="s">
        <v>34</v>
      </c>
      <c r="D89" s="36"/>
      <c r="E89" s="36"/>
      <c r="F89" s="36"/>
      <c r="G89" s="36">
        <v>20</v>
      </c>
      <c r="H89" s="37">
        <v>1.32</v>
      </c>
      <c r="I89" s="37">
        <v>0.24</v>
      </c>
      <c r="J89" s="37">
        <v>6.68</v>
      </c>
      <c r="K89" s="37">
        <v>34.6</v>
      </c>
      <c r="L89" s="29">
        <v>1.048</v>
      </c>
      <c r="M89" s="29">
        <v>1.6E-2</v>
      </c>
      <c r="N89" s="29">
        <v>0.14000000000000001</v>
      </c>
      <c r="O89" s="29">
        <v>0</v>
      </c>
      <c r="P89" s="29">
        <v>7</v>
      </c>
      <c r="Q89" s="29">
        <v>9.4</v>
      </c>
      <c r="R89" s="29">
        <v>31.6</v>
      </c>
      <c r="S89" s="29">
        <v>0.78</v>
      </c>
      <c r="T89" s="32" t="s">
        <v>33</v>
      </c>
      <c r="AMJ89" s="38"/>
    </row>
    <row r="90" spans="2:1024" s="7" customFormat="1" ht="18" customHeight="1" x14ac:dyDescent="0.2">
      <c r="B90" s="112"/>
      <c r="C90" s="28" t="s">
        <v>25</v>
      </c>
      <c r="D90" s="32"/>
      <c r="E90" s="32"/>
      <c r="F90" s="32"/>
      <c r="G90" s="32">
        <v>880</v>
      </c>
      <c r="H90" s="32">
        <f t="shared" ref="H90:S90" si="9">H83+H84+H85+H86+H87+H88+H89</f>
        <v>26.940000000000005</v>
      </c>
      <c r="I90" s="32">
        <f t="shared" si="9"/>
        <v>23.74</v>
      </c>
      <c r="J90" s="32">
        <f t="shared" si="9"/>
        <v>117.42000000000002</v>
      </c>
      <c r="K90" s="32">
        <f t="shared" si="9"/>
        <v>792.62</v>
      </c>
      <c r="L90" s="32">
        <f t="shared" si="9"/>
        <v>1.4460000000000002</v>
      </c>
      <c r="M90" s="32">
        <f t="shared" si="9"/>
        <v>0.31400000000000006</v>
      </c>
      <c r="N90" s="32">
        <f t="shared" si="9"/>
        <v>4.169999999999999</v>
      </c>
      <c r="O90" s="32">
        <f t="shared" si="9"/>
        <v>35.32</v>
      </c>
      <c r="P90" s="32">
        <f t="shared" si="9"/>
        <v>141.35999999999999</v>
      </c>
      <c r="Q90" s="32">
        <f t="shared" si="9"/>
        <v>121.14</v>
      </c>
      <c r="R90" s="32">
        <f t="shared" si="9"/>
        <v>398.89</v>
      </c>
      <c r="S90" s="32">
        <f t="shared" si="9"/>
        <v>5.8999999999999995</v>
      </c>
      <c r="T90" s="28"/>
      <c r="AMJ90" s="38"/>
    </row>
    <row r="91" spans="2:1024" s="7" customFormat="1" ht="19.5" x14ac:dyDescent="0.2">
      <c r="B91" s="112"/>
      <c r="C91" s="28" t="s">
        <v>35</v>
      </c>
      <c r="D91" s="32"/>
      <c r="E91" s="32"/>
      <c r="F91" s="32"/>
      <c r="G91" s="32">
        <f t="shared" ref="G91:S91" si="10">G82+G90</f>
        <v>1405</v>
      </c>
      <c r="H91" s="32">
        <f t="shared" si="10"/>
        <v>37.580000000000005</v>
      </c>
      <c r="I91" s="32">
        <f t="shared" si="10"/>
        <v>35.19</v>
      </c>
      <c r="J91" s="32">
        <f t="shared" si="10"/>
        <v>160.72000000000003</v>
      </c>
      <c r="K91" s="32">
        <f t="shared" si="10"/>
        <v>1555.62</v>
      </c>
      <c r="L91" s="32">
        <f t="shared" si="10"/>
        <v>1.6060000000000001</v>
      </c>
      <c r="M91" s="32">
        <f t="shared" si="10"/>
        <v>0.754</v>
      </c>
      <c r="N91" s="32">
        <f t="shared" si="10"/>
        <v>4.8099999999999987</v>
      </c>
      <c r="O91" s="32">
        <f t="shared" si="10"/>
        <v>37.93</v>
      </c>
      <c r="P91" s="32">
        <f t="shared" si="10"/>
        <v>587.20000000000005</v>
      </c>
      <c r="Q91" s="32">
        <f t="shared" si="10"/>
        <v>171.91</v>
      </c>
      <c r="R91" s="32">
        <f t="shared" si="10"/>
        <v>736.43</v>
      </c>
      <c r="S91" s="32">
        <f t="shared" si="10"/>
        <v>7.0399999999999991</v>
      </c>
      <c r="T91" s="28"/>
      <c r="AMJ91" s="38"/>
    </row>
    <row r="92" spans="2:1024" s="6" customFormat="1" ht="84.95" customHeight="1" x14ac:dyDescent="0.2"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</row>
    <row r="93" spans="2:1024" s="7" customFormat="1" ht="16.5" customHeight="1" x14ac:dyDescent="0.2">
      <c r="B93" s="112" t="s">
        <v>2</v>
      </c>
      <c r="C93" s="112" t="s">
        <v>3</v>
      </c>
      <c r="D93" s="28"/>
      <c r="E93" s="28"/>
      <c r="F93" s="28"/>
      <c r="G93" s="112" t="s">
        <v>4</v>
      </c>
      <c r="H93" s="115" t="s">
        <v>5</v>
      </c>
      <c r="I93" s="115" t="s">
        <v>6</v>
      </c>
      <c r="J93" s="115" t="s">
        <v>7</v>
      </c>
      <c r="K93" s="115" t="s">
        <v>8</v>
      </c>
      <c r="L93" s="116" t="s">
        <v>9</v>
      </c>
      <c r="M93" s="116"/>
      <c r="N93" s="116"/>
      <c r="O93" s="116"/>
      <c r="P93" s="116" t="s">
        <v>10</v>
      </c>
      <c r="Q93" s="116"/>
      <c r="R93" s="116"/>
      <c r="S93" s="116"/>
      <c r="T93" s="112" t="s">
        <v>11</v>
      </c>
    </row>
    <row r="94" spans="2:1024" s="7" customFormat="1" ht="16.5" customHeight="1" x14ac:dyDescent="0.2">
      <c r="B94" s="112"/>
      <c r="C94" s="112"/>
      <c r="D94" s="28"/>
      <c r="E94" s="28"/>
      <c r="F94" s="28"/>
      <c r="G94" s="112"/>
      <c r="H94" s="115"/>
      <c r="I94" s="115"/>
      <c r="J94" s="115"/>
      <c r="K94" s="115"/>
      <c r="L94" s="116"/>
      <c r="M94" s="116"/>
      <c r="N94" s="116"/>
      <c r="O94" s="116"/>
      <c r="P94" s="116"/>
      <c r="Q94" s="116"/>
      <c r="R94" s="116"/>
      <c r="S94" s="116"/>
      <c r="T94" s="112"/>
    </row>
    <row r="95" spans="2:1024" s="7" customFormat="1" ht="11.45" customHeight="1" x14ac:dyDescent="0.2">
      <c r="B95" s="112"/>
      <c r="C95" s="112"/>
      <c r="D95" s="30"/>
      <c r="E95" s="30"/>
      <c r="F95" s="30"/>
      <c r="G95" s="112"/>
      <c r="H95" s="115"/>
      <c r="I95" s="115"/>
      <c r="J95" s="115"/>
      <c r="K95" s="115"/>
      <c r="L95" s="116"/>
      <c r="M95" s="116"/>
      <c r="N95" s="116"/>
      <c r="O95" s="116"/>
      <c r="P95" s="116"/>
      <c r="Q95" s="116"/>
      <c r="R95" s="116"/>
      <c r="S95" s="116"/>
      <c r="T95" s="112"/>
    </row>
    <row r="96" spans="2:1024" s="7" customFormat="1" ht="21" customHeight="1" x14ac:dyDescent="0.2">
      <c r="B96" s="112"/>
      <c r="C96" s="112"/>
      <c r="D96" s="31"/>
      <c r="E96" s="31"/>
      <c r="F96" s="31"/>
      <c r="G96" s="112"/>
      <c r="H96" s="115"/>
      <c r="I96" s="115"/>
      <c r="J96" s="115"/>
      <c r="K96" s="115"/>
      <c r="L96" s="29" t="s">
        <v>12</v>
      </c>
      <c r="M96" s="29" t="s">
        <v>13</v>
      </c>
      <c r="N96" s="29" t="s">
        <v>14</v>
      </c>
      <c r="O96" s="29" t="s">
        <v>15</v>
      </c>
      <c r="P96" s="29" t="s">
        <v>16</v>
      </c>
      <c r="Q96" s="29" t="s">
        <v>17</v>
      </c>
      <c r="R96" s="29" t="s">
        <v>18</v>
      </c>
      <c r="S96" s="29" t="s">
        <v>19</v>
      </c>
      <c r="T96" s="112"/>
    </row>
    <row r="97" spans="2:1024" s="6" customFormat="1" ht="19.5" x14ac:dyDescent="0.2">
      <c r="B97" s="112" t="s">
        <v>61</v>
      </c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</row>
    <row r="98" spans="2:1024" s="6" customFormat="1" ht="19.5" x14ac:dyDescent="0.2">
      <c r="B98" s="112" t="s">
        <v>21</v>
      </c>
      <c r="C98" s="104" t="s">
        <v>62</v>
      </c>
      <c r="D98" s="36"/>
      <c r="E98" s="36"/>
      <c r="F98" s="36"/>
      <c r="G98" s="36" t="s">
        <v>63</v>
      </c>
      <c r="H98" s="37">
        <v>5.0999999999999996</v>
      </c>
      <c r="I98" s="37">
        <v>4.5999999999999996</v>
      </c>
      <c r="J98" s="37">
        <v>0.3</v>
      </c>
      <c r="K98" s="37">
        <v>63</v>
      </c>
      <c r="L98" s="44">
        <v>0.03</v>
      </c>
      <c r="M98" s="44">
        <v>0.18</v>
      </c>
      <c r="N98" s="44">
        <v>0.08</v>
      </c>
      <c r="O98" s="44">
        <v>0</v>
      </c>
      <c r="P98" s="44">
        <v>22</v>
      </c>
      <c r="Q98" s="44">
        <v>4.8</v>
      </c>
      <c r="R98" s="44">
        <v>76.8</v>
      </c>
      <c r="S98" s="44">
        <v>1</v>
      </c>
      <c r="T98" s="99" t="s">
        <v>182</v>
      </c>
      <c r="AMJ98" s="38"/>
    </row>
    <row r="99" spans="2:1024" s="6" customFormat="1" ht="19.5" x14ac:dyDescent="0.2">
      <c r="B99" s="112"/>
      <c r="C99" s="104" t="s">
        <v>64</v>
      </c>
      <c r="D99" s="36"/>
      <c r="E99" s="36"/>
      <c r="F99" s="36"/>
      <c r="G99" s="36">
        <v>100</v>
      </c>
      <c r="H99" s="37">
        <v>1.4</v>
      </c>
      <c r="I99" s="37">
        <v>4.8</v>
      </c>
      <c r="J99" s="37">
        <v>8.5</v>
      </c>
      <c r="K99" s="37">
        <v>83</v>
      </c>
      <c r="L99" s="44">
        <v>0.02</v>
      </c>
      <c r="M99" s="44">
        <v>0.02</v>
      </c>
      <c r="N99" s="44">
        <v>0.47</v>
      </c>
      <c r="O99" s="44">
        <v>5.52</v>
      </c>
      <c r="P99" s="44">
        <v>18.16</v>
      </c>
      <c r="Q99" s="44">
        <v>13.19</v>
      </c>
      <c r="R99" s="44">
        <v>22.79</v>
      </c>
      <c r="S99" s="44">
        <v>0.61</v>
      </c>
      <c r="T99" s="99" t="s">
        <v>183</v>
      </c>
      <c r="AMJ99" s="38"/>
    </row>
    <row r="100" spans="2:1024" s="6" customFormat="1" ht="18" customHeight="1" x14ac:dyDescent="0.2">
      <c r="B100" s="112"/>
      <c r="C100" s="104" t="s">
        <v>65</v>
      </c>
      <c r="D100" s="36"/>
      <c r="E100" s="36"/>
      <c r="F100" s="36"/>
      <c r="G100" s="36">
        <v>200</v>
      </c>
      <c r="H100" s="37">
        <v>0.08</v>
      </c>
      <c r="I100" s="37">
        <v>0</v>
      </c>
      <c r="J100" s="37">
        <v>27.08</v>
      </c>
      <c r="K100" s="37">
        <v>108.6</v>
      </c>
      <c r="L100" s="37">
        <v>0.02</v>
      </c>
      <c r="M100" s="37">
        <v>0.01</v>
      </c>
      <c r="N100" s="37">
        <v>0.08</v>
      </c>
      <c r="O100" s="37">
        <v>12.9</v>
      </c>
      <c r="P100" s="37">
        <v>23.52</v>
      </c>
      <c r="Q100" s="37">
        <v>6.5</v>
      </c>
      <c r="R100" s="37">
        <v>11.5</v>
      </c>
      <c r="S100" s="37">
        <v>0.24</v>
      </c>
      <c r="T100" s="99" t="s">
        <v>66</v>
      </c>
      <c r="AMJ100" s="38"/>
    </row>
    <row r="101" spans="2:1024" s="6" customFormat="1" ht="19.5" x14ac:dyDescent="0.2">
      <c r="B101" s="112"/>
      <c r="C101" s="104" t="s">
        <v>238</v>
      </c>
      <c r="D101" s="36"/>
      <c r="E101" s="36"/>
      <c r="F101" s="36"/>
      <c r="G101" s="36">
        <v>20</v>
      </c>
      <c r="H101" s="37">
        <v>4.6399999999999997</v>
      </c>
      <c r="I101" s="37">
        <v>5.91</v>
      </c>
      <c r="J101" s="37">
        <v>0</v>
      </c>
      <c r="K101" s="37">
        <v>72</v>
      </c>
      <c r="L101" s="37">
        <v>0.01</v>
      </c>
      <c r="M101" s="37">
        <v>0.06</v>
      </c>
      <c r="N101" s="37">
        <v>0.04</v>
      </c>
      <c r="O101" s="37">
        <v>0.15</v>
      </c>
      <c r="P101" s="37">
        <v>176</v>
      </c>
      <c r="Q101" s="37">
        <v>7.07</v>
      </c>
      <c r="R101" s="37">
        <v>75</v>
      </c>
      <c r="S101" s="37">
        <v>0.2</v>
      </c>
      <c r="T101" s="99" t="s">
        <v>184</v>
      </c>
      <c r="AMJ101" s="38"/>
    </row>
    <row r="102" spans="2:1024" s="6" customFormat="1" ht="18.75" customHeight="1" x14ac:dyDescent="0.2">
      <c r="B102" s="112"/>
      <c r="C102" s="104" t="s">
        <v>32</v>
      </c>
      <c r="D102" s="36"/>
      <c r="E102" s="36"/>
      <c r="F102" s="36"/>
      <c r="G102" s="36">
        <v>30</v>
      </c>
      <c r="H102" s="37">
        <v>2.37</v>
      </c>
      <c r="I102" s="37">
        <v>0.3</v>
      </c>
      <c r="J102" s="37">
        <v>14.5</v>
      </c>
      <c r="K102" s="37">
        <v>71</v>
      </c>
      <c r="L102" s="29">
        <v>4.8000000000000001E-2</v>
      </c>
      <c r="M102" s="29">
        <v>1.7999999999999999E-2</v>
      </c>
      <c r="N102" s="29">
        <v>0.48</v>
      </c>
      <c r="O102" s="29">
        <v>0</v>
      </c>
      <c r="P102" s="29">
        <v>6.9</v>
      </c>
      <c r="Q102" s="29">
        <v>9.9</v>
      </c>
      <c r="R102" s="29">
        <v>26.1</v>
      </c>
      <c r="S102" s="29">
        <v>0.6</v>
      </c>
      <c r="T102" s="99" t="s">
        <v>33</v>
      </c>
      <c r="AMJ102" s="38"/>
    </row>
    <row r="103" spans="2:1024" s="6" customFormat="1" ht="19.5" x14ac:dyDescent="0.2">
      <c r="B103" s="112"/>
      <c r="C103" s="104" t="s">
        <v>34</v>
      </c>
      <c r="D103" s="36"/>
      <c r="E103" s="36"/>
      <c r="F103" s="36"/>
      <c r="G103" s="36">
        <v>20</v>
      </c>
      <c r="H103" s="37">
        <v>1.32</v>
      </c>
      <c r="I103" s="37">
        <v>0.24</v>
      </c>
      <c r="J103" s="37">
        <v>6.68</v>
      </c>
      <c r="K103" s="37">
        <v>34.6</v>
      </c>
      <c r="L103" s="29">
        <v>1.048</v>
      </c>
      <c r="M103" s="29">
        <v>1.6E-2</v>
      </c>
      <c r="N103" s="29">
        <v>0.14000000000000001</v>
      </c>
      <c r="O103" s="29">
        <v>0</v>
      </c>
      <c r="P103" s="29">
        <v>7</v>
      </c>
      <c r="Q103" s="29">
        <v>9.4</v>
      </c>
      <c r="R103" s="29">
        <v>31.6</v>
      </c>
      <c r="S103" s="29">
        <v>0.78</v>
      </c>
      <c r="T103" s="99" t="s">
        <v>33</v>
      </c>
      <c r="AMJ103" s="38"/>
    </row>
    <row r="104" spans="2:1024" s="6" customFormat="1" ht="16.5" customHeight="1" x14ac:dyDescent="0.2">
      <c r="B104" s="112"/>
      <c r="C104" s="104" t="s">
        <v>231</v>
      </c>
      <c r="D104" s="36"/>
      <c r="E104" s="36"/>
      <c r="F104" s="36"/>
      <c r="G104" s="36" t="s">
        <v>40</v>
      </c>
      <c r="H104" s="37">
        <v>0.4</v>
      </c>
      <c r="I104" s="37">
        <v>0</v>
      </c>
      <c r="J104" s="37">
        <v>12.6</v>
      </c>
      <c r="K104" s="37">
        <v>52</v>
      </c>
      <c r="L104" s="29">
        <v>0.04</v>
      </c>
      <c r="M104" s="29">
        <v>0.03</v>
      </c>
      <c r="N104" s="29">
        <v>0.2</v>
      </c>
      <c r="O104" s="29">
        <v>60</v>
      </c>
      <c r="P104" s="29">
        <v>34</v>
      </c>
      <c r="Q104" s="29">
        <v>13</v>
      </c>
      <c r="R104" s="29">
        <v>23</v>
      </c>
      <c r="S104" s="29">
        <v>0.3</v>
      </c>
      <c r="T104" s="97" t="s">
        <v>156</v>
      </c>
      <c r="AMJ104" s="38"/>
    </row>
    <row r="105" spans="2:1024" s="7" customFormat="1" ht="19.5" x14ac:dyDescent="0.2">
      <c r="B105" s="112"/>
      <c r="C105" s="104" t="s">
        <v>25</v>
      </c>
      <c r="D105" s="32"/>
      <c r="E105" s="32"/>
      <c r="F105" s="32"/>
      <c r="G105" s="32">
        <v>510</v>
      </c>
      <c r="H105" s="32">
        <f t="shared" ref="H105:S105" si="11">H98+H99+H100+H102+H103+H104</f>
        <v>10.67</v>
      </c>
      <c r="I105" s="32">
        <v>15.85</v>
      </c>
      <c r="J105" s="32">
        <f t="shared" si="11"/>
        <v>69.66</v>
      </c>
      <c r="K105" s="32">
        <v>484.2</v>
      </c>
      <c r="L105" s="32">
        <f t="shared" si="11"/>
        <v>1.2060000000000002</v>
      </c>
      <c r="M105" s="32">
        <f t="shared" si="11"/>
        <v>0.27400000000000002</v>
      </c>
      <c r="N105" s="32">
        <f t="shared" si="11"/>
        <v>1.45</v>
      </c>
      <c r="O105" s="32">
        <f t="shared" si="11"/>
        <v>78.42</v>
      </c>
      <c r="P105" s="32">
        <f t="shared" si="11"/>
        <v>111.58</v>
      </c>
      <c r="Q105" s="32">
        <f t="shared" si="11"/>
        <v>56.79</v>
      </c>
      <c r="R105" s="32">
        <f t="shared" si="11"/>
        <v>191.79</v>
      </c>
      <c r="S105" s="32">
        <f t="shared" si="11"/>
        <v>3.5299999999999994</v>
      </c>
      <c r="T105" s="32"/>
      <c r="AMJ105" s="38"/>
    </row>
    <row r="106" spans="2:1024" s="6" customFormat="1" ht="19.5" x14ac:dyDescent="0.2">
      <c r="B106" s="112" t="s">
        <v>26</v>
      </c>
      <c r="C106" s="104" t="s">
        <v>232</v>
      </c>
      <c r="D106" s="36"/>
      <c r="E106" s="36"/>
      <c r="F106" s="36"/>
      <c r="G106" s="36">
        <v>60</v>
      </c>
      <c r="H106" s="37">
        <v>0.72</v>
      </c>
      <c r="I106" s="37">
        <v>0.12</v>
      </c>
      <c r="J106" s="37">
        <v>2.76</v>
      </c>
      <c r="K106" s="37">
        <v>15.6</v>
      </c>
      <c r="L106" s="37">
        <v>0.04</v>
      </c>
      <c r="M106" s="37">
        <v>0.02</v>
      </c>
      <c r="N106" s="37">
        <v>0.24</v>
      </c>
      <c r="O106" s="37">
        <v>15</v>
      </c>
      <c r="P106" s="37">
        <v>8.4</v>
      </c>
      <c r="Q106" s="37">
        <v>10.67</v>
      </c>
      <c r="R106" s="37">
        <v>19.73</v>
      </c>
      <c r="S106" s="37">
        <v>0.54</v>
      </c>
      <c r="T106" s="99" t="s">
        <v>162</v>
      </c>
      <c r="AMJ106" s="38"/>
    </row>
    <row r="107" spans="2:1024" s="6" customFormat="1" ht="19.5" x14ac:dyDescent="0.2">
      <c r="B107" s="112"/>
      <c r="C107" s="104" t="s">
        <v>67</v>
      </c>
      <c r="D107" s="36"/>
      <c r="E107" s="36"/>
      <c r="F107" s="36"/>
      <c r="G107" s="36">
        <v>250</v>
      </c>
      <c r="H107" s="37">
        <v>5.18</v>
      </c>
      <c r="I107" s="37">
        <v>5.35</v>
      </c>
      <c r="J107" s="37">
        <v>23.6</v>
      </c>
      <c r="K107" s="37">
        <v>163.25</v>
      </c>
      <c r="L107" s="37">
        <v>0.16</v>
      </c>
      <c r="M107" s="37">
        <v>7.0000000000000007E-2</v>
      </c>
      <c r="N107" s="37">
        <v>1.0900000000000001</v>
      </c>
      <c r="O107" s="37">
        <v>5.81</v>
      </c>
      <c r="P107" s="37">
        <v>50.28</v>
      </c>
      <c r="Q107" s="37">
        <v>38.299999999999997</v>
      </c>
      <c r="R107" s="37">
        <v>137.97999999999999</v>
      </c>
      <c r="S107" s="37">
        <v>1.81</v>
      </c>
      <c r="T107" s="99" t="s">
        <v>162</v>
      </c>
      <c r="AMJ107" s="38"/>
    </row>
    <row r="108" spans="2:1024" s="6" customFormat="1" ht="39" x14ac:dyDescent="0.2">
      <c r="B108" s="112"/>
      <c r="C108" s="105" t="s">
        <v>239</v>
      </c>
      <c r="D108" s="36"/>
      <c r="E108" s="36"/>
      <c r="F108" s="36"/>
      <c r="G108" s="36" t="s">
        <v>29</v>
      </c>
      <c r="H108" s="37">
        <v>13.32</v>
      </c>
      <c r="I108" s="37">
        <v>16.920000000000002</v>
      </c>
      <c r="J108" s="37">
        <v>10.44</v>
      </c>
      <c r="K108" s="37">
        <v>24.66</v>
      </c>
      <c r="L108" s="37">
        <v>7.0000000000000007E-2</v>
      </c>
      <c r="M108" s="37">
        <v>0.06</v>
      </c>
      <c r="N108" s="37">
        <v>1.63</v>
      </c>
      <c r="O108" s="37">
        <v>0.27</v>
      </c>
      <c r="P108" s="37">
        <v>22.95</v>
      </c>
      <c r="Q108" s="37">
        <v>24.3</v>
      </c>
      <c r="R108" s="37">
        <v>146.69999999999999</v>
      </c>
      <c r="S108" s="37">
        <v>0.66</v>
      </c>
      <c r="T108" s="99" t="s">
        <v>185</v>
      </c>
      <c r="AMJ108" s="38"/>
    </row>
    <row r="109" spans="2:1024" s="6" customFormat="1" ht="8.85" hidden="1" customHeight="1" x14ac:dyDescent="0.2">
      <c r="B109" s="112"/>
      <c r="C109" s="104" t="s">
        <v>71</v>
      </c>
      <c r="D109" s="36"/>
      <c r="E109" s="36"/>
      <c r="F109" s="36"/>
      <c r="G109" s="36">
        <v>0</v>
      </c>
      <c r="H109" s="37">
        <v>0</v>
      </c>
      <c r="I109" s="37">
        <v>0</v>
      </c>
      <c r="J109" s="37">
        <v>0</v>
      </c>
      <c r="K109" s="37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97" t="s">
        <v>186</v>
      </c>
      <c r="AMJ109" s="38"/>
    </row>
    <row r="110" spans="2:1024" s="6" customFormat="1" ht="23.65" customHeight="1" x14ac:dyDescent="0.2">
      <c r="B110" s="112"/>
      <c r="C110" s="104" t="s">
        <v>54</v>
      </c>
      <c r="D110" s="36"/>
      <c r="E110" s="36"/>
      <c r="F110" s="36"/>
      <c r="G110" s="36">
        <v>180</v>
      </c>
      <c r="H110" s="37">
        <v>4.2</v>
      </c>
      <c r="I110" s="37">
        <v>4.49</v>
      </c>
      <c r="J110" s="37">
        <v>41.63</v>
      </c>
      <c r="K110" s="37">
        <v>223.2</v>
      </c>
      <c r="L110" s="44">
        <v>0.04</v>
      </c>
      <c r="M110" s="44">
        <v>0.04</v>
      </c>
      <c r="N110" s="44">
        <v>0.97</v>
      </c>
      <c r="O110" s="44">
        <v>0</v>
      </c>
      <c r="P110" s="44">
        <v>13.68</v>
      </c>
      <c r="Q110" s="44">
        <v>36.6</v>
      </c>
      <c r="R110" s="44">
        <v>98.04</v>
      </c>
      <c r="S110" s="44">
        <v>0.74</v>
      </c>
      <c r="T110" s="99" t="s">
        <v>187</v>
      </c>
      <c r="AMJ110" s="38"/>
    </row>
    <row r="111" spans="2:1024" s="6" customFormat="1" ht="16.5" customHeight="1" x14ac:dyDescent="0.2">
      <c r="B111" s="112"/>
      <c r="C111" s="104" t="s">
        <v>32</v>
      </c>
      <c r="D111" s="36"/>
      <c r="E111" s="36"/>
      <c r="F111" s="36"/>
      <c r="G111" s="36">
        <v>200</v>
      </c>
      <c r="H111" s="37">
        <v>0.08</v>
      </c>
      <c r="I111" s="37">
        <v>0</v>
      </c>
      <c r="J111" s="37">
        <v>21.82</v>
      </c>
      <c r="K111" s="37">
        <v>87.6</v>
      </c>
      <c r="L111" s="44">
        <v>0</v>
      </c>
      <c r="M111" s="44">
        <v>0.01</v>
      </c>
      <c r="N111" s="44">
        <v>0.14000000000000001</v>
      </c>
      <c r="O111" s="44">
        <v>0.4</v>
      </c>
      <c r="P111" s="44">
        <v>31.82</v>
      </c>
      <c r="Q111" s="44">
        <v>6</v>
      </c>
      <c r="R111" s="44">
        <v>15.4</v>
      </c>
      <c r="S111" s="44">
        <v>1.25</v>
      </c>
      <c r="T111" s="99" t="s">
        <v>188</v>
      </c>
      <c r="AMJ111" s="38"/>
    </row>
    <row r="112" spans="2:1024" s="6" customFormat="1" ht="16.5" customHeight="1" x14ac:dyDescent="0.2">
      <c r="B112" s="112"/>
      <c r="C112" s="104" t="s">
        <v>34</v>
      </c>
      <c r="D112" s="36"/>
      <c r="E112" s="36"/>
      <c r="F112" s="36"/>
      <c r="G112" s="36">
        <v>30</v>
      </c>
      <c r="H112" s="37">
        <v>2.37</v>
      </c>
      <c r="I112" s="37">
        <v>0.3</v>
      </c>
      <c r="J112" s="37">
        <v>14.5</v>
      </c>
      <c r="K112" s="37">
        <v>71</v>
      </c>
      <c r="L112" s="29">
        <v>4.8000000000000001E-2</v>
      </c>
      <c r="M112" s="29">
        <v>1.7999999999999999E-2</v>
      </c>
      <c r="N112" s="29">
        <v>0.48</v>
      </c>
      <c r="O112" s="29">
        <v>0</v>
      </c>
      <c r="P112" s="29">
        <v>6.9</v>
      </c>
      <c r="Q112" s="29">
        <v>9.9</v>
      </c>
      <c r="R112" s="29">
        <v>26.1</v>
      </c>
      <c r="S112" s="29">
        <v>0.6</v>
      </c>
      <c r="T112" s="32" t="s">
        <v>33</v>
      </c>
      <c r="AMJ112" s="38"/>
    </row>
    <row r="113" spans="2:1024" s="6" customFormat="1" ht="17.25" customHeight="1" x14ac:dyDescent="0.2">
      <c r="B113" s="112"/>
      <c r="C113" s="104" t="s">
        <v>25</v>
      </c>
      <c r="D113" s="36"/>
      <c r="E113" s="36"/>
      <c r="F113" s="36"/>
      <c r="G113" s="36">
        <v>20</v>
      </c>
      <c r="H113" s="37">
        <v>1.32</v>
      </c>
      <c r="I113" s="37">
        <v>0.24</v>
      </c>
      <c r="J113" s="37">
        <v>6.68</v>
      </c>
      <c r="K113" s="37">
        <v>34.6</v>
      </c>
      <c r="L113" s="29">
        <v>1.048</v>
      </c>
      <c r="M113" s="29">
        <v>1.6E-2</v>
      </c>
      <c r="N113" s="29">
        <v>0.14000000000000001</v>
      </c>
      <c r="O113" s="29">
        <v>0</v>
      </c>
      <c r="P113" s="29">
        <v>7</v>
      </c>
      <c r="Q113" s="29">
        <v>9.4</v>
      </c>
      <c r="R113" s="29">
        <v>31.6</v>
      </c>
      <c r="S113" s="29">
        <v>0.78</v>
      </c>
      <c r="T113" s="32" t="s">
        <v>33</v>
      </c>
      <c r="AMJ113" s="38"/>
    </row>
    <row r="114" spans="2:1024" s="7" customFormat="1" ht="18.75" customHeight="1" x14ac:dyDescent="0.2">
      <c r="B114" s="112"/>
      <c r="C114" s="104" t="s">
        <v>35</v>
      </c>
      <c r="D114" s="32"/>
      <c r="E114" s="32"/>
      <c r="F114" s="32"/>
      <c r="G114" s="32">
        <v>835</v>
      </c>
      <c r="H114" s="32">
        <f t="shared" ref="H114:S114" si="12">H106+H107+H108+H109+H110+H111+H112+H113</f>
        <v>27.189999999999998</v>
      </c>
      <c r="I114" s="32">
        <f t="shared" si="12"/>
        <v>27.42</v>
      </c>
      <c r="J114" s="32">
        <f t="shared" si="12"/>
        <v>121.43</v>
      </c>
      <c r="K114" s="32">
        <f t="shared" si="12"/>
        <v>619.91</v>
      </c>
      <c r="L114" s="32">
        <f t="shared" si="12"/>
        <v>1.4060000000000001</v>
      </c>
      <c r="M114" s="32">
        <f t="shared" si="12"/>
        <v>0.23400000000000004</v>
      </c>
      <c r="N114" s="32">
        <f t="shared" si="12"/>
        <v>4.6899999999999986</v>
      </c>
      <c r="O114" s="32">
        <f t="shared" si="12"/>
        <v>21.479999999999997</v>
      </c>
      <c r="P114" s="32">
        <f t="shared" si="12"/>
        <v>141.03</v>
      </c>
      <c r="Q114" s="32">
        <f t="shared" si="12"/>
        <v>135.17000000000002</v>
      </c>
      <c r="R114" s="32">
        <f t="shared" si="12"/>
        <v>475.55</v>
      </c>
      <c r="S114" s="32">
        <f t="shared" si="12"/>
        <v>6.38</v>
      </c>
      <c r="T114" s="28"/>
      <c r="AMJ114" s="38"/>
    </row>
    <row r="115" spans="2:1024" s="7" customFormat="1" ht="19.5" x14ac:dyDescent="0.2">
      <c r="B115" s="112"/>
      <c r="C115" s="28" t="s">
        <v>35</v>
      </c>
      <c r="D115" s="32"/>
      <c r="E115" s="32"/>
      <c r="F115" s="32"/>
      <c r="G115" s="32">
        <f t="shared" ref="G115:S115" si="13">G105+G114</f>
        <v>1345</v>
      </c>
      <c r="H115" s="32">
        <f t="shared" si="13"/>
        <v>37.86</v>
      </c>
      <c r="I115" s="32">
        <f t="shared" si="13"/>
        <v>43.27</v>
      </c>
      <c r="J115" s="32">
        <f t="shared" si="13"/>
        <v>191.09</v>
      </c>
      <c r="K115" s="32">
        <f t="shared" si="13"/>
        <v>1104.1099999999999</v>
      </c>
      <c r="L115" s="32">
        <f t="shared" si="13"/>
        <v>2.6120000000000001</v>
      </c>
      <c r="M115" s="32">
        <f t="shared" si="13"/>
        <v>0.50800000000000001</v>
      </c>
      <c r="N115" s="32">
        <f t="shared" si="13"/>
        <v>6.1399999999999988</v>
      </c>
      <c r="O115" s="32">
        <f t="shared" si="13"/>
        <v>99.9</v>
      </c>
      <c r="P115" s="32">
        <f t="shared" si="13"/>
        <v>252.61</v>
      </c>
      <c r="Q115" s="32">
        <f t="shared" si="13"/>
        <v>191.96</v>
      </c>
      <c r="R115" s="32">
        <f t="shared" si="13"/>
        <v>667.34</v>
      </c>
      <c r="S115" s="32">
        <f t="shared" si="13"/>
        <v>9.91</v>
      </c>
      <c r="T115" s="28"/>
      <c r="AMJ115" s="38"/>
    </row>
    <row r="116" spans="2:1024" s="6" customFormat="1" ht="77.25" customHeight="1" x14ac:dyDescent="0.2"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</row>
    <row r="117" spans="2:1024" s="7" customFormat="1" ht="20.65" customHeight="1" x14ac:dyDescent="0.2">
      <c r="B117" s="112" t="s">
        <v>2</v>
      </c>
      <c r="C117" s="112" t="s">
        <v>3</v>
      </c>
      <c r="D117" s="28"/>
      <c r="E117" s="28"/>
      <c r="F117" s="28"/>
      <c r="G117" s="112" t="s">
        <v>4</v>
      </c>
      <c r="H117" s="115" t="s">
        <v>5</v>
      </c>
      <c r="I117" s="115" t="s">
        <v>6</v>
      </c>
      <c r="J117" s="115" t="s">
        <v>7</v>
      </c>
      <c r="K117" s="115" t="s">
        <v>8</v>
      </c>
      <c r="L117" s="116" t="s">
        <v>9</v>
      </c>
      <c r="M117" s="116"/>
      <c r="N117" s="116"/>
      <c r="O117" s="116"/>
      <c r="P117" s="116" t="s">
        <v>10</v>
      </c>
      <c r="Q117" s="116"/>
      <c r="R117" s="116"/>
      <c r="S117" s="116"/>
      <c r="T117" s="112" t="s">
        <v>11</v>
      </c>
    </row>
    <row r="118" spans="2:1024" s="7" customFormat="1" ht="11.45" customHeight="1" x14ac:dyDescent="0.2">
      <c r="B118" s="112"/>
      <c r="C118" s="112"/>
      <c r="D118" s="28"/>
      <c r="E118" s="28"/>
      <c r="F118" s="28"/>
      <c r="G118" s="112"/>
      <c r="H118" s="115"/>
      <c r="I118" s="115"/>
      <c r="J118" s="115"/>
      <c r="K118" s="115"/>
      <c r="L118" s="116"/>
      <c r="M118" s="116"/>
      <c r="N118" s="116"/>
      <c r="O118" s="116"/>
      <c r="P118" s="116"/>
      <c r="Q118" s="116"/>
      <c r="R118" s="116"/>
      <c r="S118" s="116"/>
      <c r="T118" s="112"/>
    </row>
    <row r="119" spans="2:1024" s="7" customFormat="1" ht="11.45" customHeight="1" x14ac:dyDescent="0.2">
      <c r="B119" s="112"/>
      <c r="C119" s="112"/>
      <c r="D119" s="30"/>
      <c r="E119" s="30"/>
      <c r="F119" s="30"/>
      <c r="G119" s="112"/>
      <c r="H119" s="115"/>
      <c r="I119" s="115"/>
      <c r="J119" s="115"/>
      <c r="K119" s="115"/>
      <c r="L119" s="116"/>
      <c r="M119" s="116"/>
      <c r="N119" s="116"/>
      <c r="O119" s="116"/>
      <c r="P119" s="116"/>
      <c r="Q119" s="116"/>
      <c r="R119" s="116"/>
      <c r="S119" s="116"/>
      <c r="T119" s="112"/>
    </row>
    <row r="120" spans="2:1024" s="7" customFormat="1" ht="21.75" customHeight="1" x14ac:dyDescent="0.2">
      <c r="B120" s="112"/>
      <c r="C120" s="112"/>
      <c r="D120" s="31"/>
      <c r="E120" s="31"/>
      <c r="F120" s="31"/>
      <c r="G120" s="112"/>
      <c r="H120" s="115"/>
      <c r="I120" s="115"/>
      <c r="J120" s="115"/>
      <c r="K120" s="115"/>
      <c r="L120" s="29" t="s">
        <v>12</v>
      </c>
      <c r="M120" s="29" t="s">
        <v>13</v>
      </c>
      <c r="N120" s="29" t="s">
        <v>14</v>
      </c>
      <c r="O120" s="29" t="s">
        <v>15</v>
      </c>
      <c r="P120" s="29" t="s">
        <v>16</v>
      </c>
      <c r="Q120" s="29" t="s">
        <v>17</v>
      </c>
      <c r="R120" s="29" t="s">
        <v>18</v>
      </c>
      <c r="S120" s="29" t="s">
        <v>19</v>
      </c>
      <c r="T120" s="112"/>
    </row>
    <row r="121" spans="2:1024" s="6" customFormat="1" ht="19.5" x14ac:dyDescent="0.2">
      <c r="B121" s="112" t="s">
        <v>72</v>
      </c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</row>
    <row r="122" spans="2:1024" s="6" customFormat="1" ht="58.5" x14ac:dyDescent="0.2">
      <c r="B122" s="112" t="s">
        <v>21</v>
      </c>
      <c r="C122" s="105" t="s">
        <v>73</v>
      </c>
      <c r="D122" s="48"/>
      <c r="E122" s="48"/>
      <c r="F122" s="48"/>
      <c r="G122" s="36" t="s">
        <v>59</v>
      </c>
      <c r="H122" s="37">
        <v>10.69</v>
      </c>
      <c r="I122" s="37">
        <v>15.53</v>
      </c>
      <c r="J122" s="37">
        <v>15.91</v>
      </c>
      <c r="K122" s="37">
        <v>245.63</v>
      </c>
      <c r="L122" s="37">
        <v>0.1</v>
      </c>
      <c r="M122" s="37">
        <v>0.14000000000000001</v>
      </c>
      <c r="N122" s="37">
        <v>2.84</v>
      </c>
      <c r="O122" s="37">
        <v>0.99</v>
      </c>
      <c r="P122" s="37">
        <v>51.89</v>
      </c>
      <c r="Q122" s="37">
        <v>23.98</v>
      </c>
      <c r="R122" s="37">
        <v>141.93</v>
      </c>
      <c r="S122" s="37">
        <v>1.87</v>
      </c>
      <c r="T122" s="28" t="s">
        <v>189</v>
      </c>
      <c r="AMJ122" s="38"/>
    </row>
    <row r="123" spans="2:1024" s="6" customFormat="1" ht="19.5" x14ac:dyDescent="0.2">
      <c r="B123" s="112"/>
      <c r="C123" s="104" t="s">
        <v>74</v>
      </c>
      <c r="D123" s="36"/>
      <c r="E123" s="36"/>
      <c r="F123" s="36"/>
      <c r="G123" s="36">
        <v>180</v>
      </c>
      <c r="H123" s="37">
        <v>9.02</v>
      </c>
      <c r="I123" s="37">
        <v>7.54</v>
      </c>
      <c r="J123" s="37">
        <v>48.87</v>
      </c>
      <c r="K123" s="37">
        <v>299.52</v>
      </c>
      <c r="L123" s="44">
        <v>0.25</v>
      </c>
      <c r="M123" s="44">
        <v>0.14000000000000001</v>
      </c>
      <c r="N123" s="44">
        <v>2.97</v>
      </c>
      <c r="O123" s="44">
        <v>0</v>
      </c>
      <c r="P123" s="44">
        <v>17.78</v>
      </c>
      <c r="Q123" s="44">
        <v>162.99</v>
      </c>
      <c r="R123" s="44">
        <v>244.71</v>
      </c>
      <c r="S123" s="44">
        <v>5.47</v>
      </c>
      <c r="T123" s="32" t="s">
        <v>190</v>
      </c>
      <c r="AMJ123" s="38"/>
    </row>
    <row r="124" spans="2:1024" s="6" customFormat="1" ht="19.5" x14ac:dyDescent="0.2">
      <c r="B124" s="112"/>
      <c r="C124" s="104" t="s">
        <v>49</v>
      </c>
      <c r="D124" s="36"/>
      <c r="E124" s="36"/>
      <c r="F124" s="36"/>
      <c r="G124" s="36" t="s">
        <v>50</v>
      </c>
      <c r="H124" s="37">
        <v>0.1</v>
      </c>
      <c r="I124" s="37">
        <v>0</v>
      </c>
      <c r="J124" s="37">
        <v>15</v>
      </c>
      <c r="K124" s="37">
        <v>60</v>
      </c>
      <c r="L124" s="44">
        <v>0</v>
      </c>
      <c r="M124" s="44">
        <v>0</v>
      </c>
      <c r="N124" s="44">
        <v>0.02</v>
      </c>
      <c r="O124" s="44">
        <v>0.03</v>
      </c>
      <c r="P124" s="44">
        <v>11.11</v>
      </c>
      <c r="Q124" s="44">
        <v>1.44</v>
      </c>
      <c r="R124" s="44">
        <v>2.78</v>
      </c>
      <c r="S124" s="44">
        <v>0.31</v>
      </c>
      <c r="T124" s="32" t="s">
        <v>191</v>
      </c>
      <c r="AMJ124" s="38"/>
    </row>
    <row r="125" spans="2:1024" s="6" customFormat="1" ht="19.5" x14ac:dyDescent="0.2">
      <c r="B125" s="112"/>
      <c r="C125" s="104" t="s">
        <v>32</v>
      </c>
      <c r="D125" s="36"/>
      <c r="E125" s="36"/>
      <c r="F125" s="36"/>
      <c r="G125" s="36">
        <v>30</v>
      </c>
      <c r="H125" s="37">
        <v>2.37</v>
      </c>
      <c r="I125" s="37">
        <v>0.3</v>
      </c>
      <c r="J125" s="37">
        <v>14.5</v>
      </c>
      <c r="K125" s="37">
        <v>71</v>
      </c>
      <c r="L125" s="29">
        <v>4.8000000000000001E-2</v>
      </c>
      <c r="M125" s="29">
        <v>1.7999999999999999E-2</v>
      </c>
      <c r="N125" s="29">
        <v>0.48</v>
      </c>
      <c r="O125" s="29">
        <v>0</v>
      </c>
      <c r="P125" s="29">
        <v>6.9</v>
      </c>
      <c r="Q125" s="29">
        <v>9.9</v>
      </c>
      <c r="R125" s="29">
        <v>26.1</v>
      </c>
      <c r="S125" s="29">
        <v>0.6</v>
      </c>
      <c r="T125" s="32" t="s">
        <v>33</v>
      </c>
      <c r="AMJ125" s="38"/>
    </row>
    <row r="126" spans="2:1024" s="6" customFormat="1" ht="19.5" x14ac:dyDescent="0.2">
      <c r="B126" s="112"/>
      <c r="C126" s="104" t="s">
        <v>34</v>
      </c>
      <c r="D126" s="36"/>
      <c r="E126" s="36"/>
      <c r="F126" s="36"/>
      <c r="G126" s="36">
        <v>20</v>
      </c>
      <c r="H126" s="37">
        <v>1.32</v>
      </c>
      <c r="I126" s="37">
        <v>0.24</v>
      </c>
      <c r="J126" s="37">
        <v>6.68</v>
      </c>
      <c r="K126" s="37">
        <v>34.6</v>
      </c>
      <c r="L126" s="29">
        <v>1.048</v>
      </c>
      <c r="M126" s="29">
        <v>1.6E-2</v>
      </c>
      <c r="N126" s="29">
        <v>0.14000000000000001</v>
      </c>
      <c r="O126" s="29">
        <v>0</v>
      </c>
      <c r="P126" s="29">
        <v>7</v>
      </c>
      <c r="Q126" s="29">
        <v>9.4</v>
      </c>
      <c r="R126" s="29">
        <v>31.6</v>
      </c>
      <c r="S126" s="29">
        <v>0.78</v>
      </c>
      <c r="T126" s="32" t="s">
        <v>33</v>
      </c>
      <c r="AMJ126" s="38"/>
    </row>
    <row r="127" spans="2:1024" s="7" customFormat="1" ht="19.5" x14ac:dyDescent="0.2">
      <c r="B127" s="112"/>
      <c r="C127" s="104" t="s">
        <v>25</v>
      </c>
      <c r="D127" s="32"/>
      <c r="E127" s="32"/>
      <c r="F127" s="32"/>
      <c r="G127" s="32">
        <v>585</v>
      </c>
      <c r="H127" s="49">
        <f t="shared" ref="H127:S127" si="14">H122+H131+H124+H125+H126</f>
        <v>20.960000000000004</v>
      </c>
      <c r="I127" s="49">
        <v>23.61</v>
      </c>
      <c r="J127" s="49">
        <f t="shared" si="14"/>
        <v>96.009999999999991</v>
      </c>
      <c r="K127" s="49">
        <v>710.75</v>
      </c>
      <c r="L127" s="49">
        <f t="shared" si="14"/>
        <v>1.266</v>
      </c>
      <c r="M127" s="49">
        <f t="shared" si="14"/>
        <v>0.20400000000000001</v>
      </c>
      <c r="N127" s="49">
        <f t="shared" si="14"/>
        <v>4.4099999999999993</v>
      </c>
      <c r="O127" s="49">
        <f t="shared" si="14"/>
        <v>1.02</v>
      </c>
      <c r="P127" s="49">
        <f t="shared" si="14"/>
        <v>82.73</v>
      </c>
      <c r="Q127" s="49">
        <f t="shared" si="14"/>
        <v>70.06</v>
      </c>
      <c r="R127" s="49">
        <f t="shared" si="14"/>
        <v>247.01</v>
      </c>
      <c r="S127" s="49">
        <f t="shared" si="14"/>
        <v>4.8900000000000006</v>
      </c>
      <c r="T127" s="28"/>
      <c r="AMJ127" s="38"/>
    </row>
    <row r="128" spans="2:1024" s="6" customFormat="1" ht="19.5" x14ac:dyDescent="0.3">
      <c r="B128" s="112" t="s">
        <v>26</v>
      </c>
      <c r="C128" s="104" t="s">
        <v>232</v>
      </c>
      <c r="D128" s="36"/>
      <c r="E128" s="36"/>
      <c r="F128" s="36"/>
      <c r="G128" s="36">
        <v>100</v>
      </c>
      <c r="H128" s="39">
        <v>1.2</v>
      </c>
      <c r="I128" s="39">
        <v>0.2</v>
      </c>
      <c r="J128" s="39">
        <v>4.5999999999999996</v>
      </c>
      <c r="K128" s="39">
        <v>26</v>
      </c>
      <c r="L128" s="40">
        <v>7.0000000000000007E-2</v>
      </c>
      <c r="M128" s="40">
        <v>0.03</v>
      </c>
      <c r="N128" s="40">
        <v>0.4</v>
      </c>
      <c r="O128" s="39">
        <v>25</v>
      </c>
      <c r="P128" s="39">
        <v>14</v>
      </c>
      <c r="Q128" s="39">
        <v>17.78</v>
      </c>
      <c r="R128" s="39">
        <v>24.01</v>
      </c>
      <c r="S128" s="39">
        <v>0.9</v>
      </c>
      <c r="T128" s="99" t="s">
        <v>162</v>
      </c>
    </row>
    <row r="129" spans="2:1024" s="6" customFormat="1" ht="39" x14ac:dyDescent="0.2">
      <c r="B129" s="112"/>
      <c r="C129" s="105" t="s">
        <v>75</v>
      </c>
      <c r="D129" s="36"/>
      <c r="E129" s="36"/>
      <c r="F129" s="36"/>
      <c r="G129" s="36">
        <v>250</v>
      </c>
      <c r="H129" s="37">
        <v>1.6</v>
      </c>
      <c r="I129" s="37">
        <v>4.93</v>
      </c>
      <c r="J129" s="37">
        <v>11.5</v>
      </c>
      <c r="K129" s="37">
        <v>96.75</v>
      </c>
      <c r="L129" s="37">
        <v>0.06</v>
      </c>
      <c r="M129" s="37">
        <v>0.05</v>
      </c>
      <c r="N129" s="37">
        <v>0.81</v>
      </c>
      <c r="O129" s="37">
        <v>18.47</v>
      </c>
      <c r="P129" s="37">
        <v>43.33</v>
      </c>
      <c r="Q129" s="37">
        <v>22.25</v>
      </c>
      <c r="R129" s="37">
        <v>47.63</v>
      </c>
      <c r="S129" s="37">
        <v>0.8</v>
      </c>
      <c r="T129" s="32" t="s">
        <v>192</v>
      </c>
      <c r="AMJ129" s="38"/>
    </row>
    <row r="130" spans="2:1024" s="6" customFormat="1" ht="19.5" x14ac:dyDescent="0.2">
      <c r="B130" s="112"/>
      <c r="C130" s="104" t="s">
        <v>76</v>
      </c>
      <c r="D130" s="36"/>
      <c r="E130" s="36"/>
      <c r="F130" s="36"/>
      <c r="G130" s="36" t="s">
        <v>29</v>
      </c>
      <c r="H130" s="37">
        <v>14.4</v>
      </c>
      <c r="I130" s="37">
        <v>21.82</v>
      </c>
      <c r="J130" s="37">
        <v>7.42</v>
      </c>
      <c r="K130" s="37">
        <v>283.5</v>
      </c>
      <c r="L130" s="37">
        <v>0.06</v>
      </c>
      <c r="M130" s="37">
        <v>0.1</v>
      </c>
      <c r="N130" s="37">
        <v>4.42</v>
      </c>
      <c r="O130" s="37">
        <v>0.54100000000000004</v>
      </c>
      <c r="P130" s="37">
        <v>16.350000000000001</v>
      </c>
      <c r="Q130" s="37">
        <v>16.989999999999998</v>
      </c>
      <c r="R130" s="37">
        <v>113.7</v>
      </c>
      <c r="S130" s="37">
        <v>0.95</v>
      </c>
      <c r="T130" s="28" t="s">
        <v>193</v>
      </c>
      <c r="AMJ130" s="38"/>
    </row>
    <row r="131" spans="2:1024" s="6" customFormat="1" ht="36" customHeight="1" x14ac:dyDescent="0.2">
      <c r="B131" s="112"/>
      <c r="C131" s="105" t="s">
        <v>240</v>
      </c>
      <c r="D131" s="36"/>
      <c r="E131" s="36"/>
      <c r="F131" s="36"/>
      <c r="G131" s="36" t="s">
        <v>30</v>
      </c>
      <c r="H131" s="37">
        <v>6.48</v>
      </c>
      <c r="I131" s="37">
        <v>7.56</v>
      </c>
      <c r="J131" s="37">
        <v>43.92</v>
      </c>
      <c r="K131" s="37">
        <v>270</v>
      </c>
      <c r="L131" s="44">
        <v>7.0000000000000007E-2</v>
      </c>
      <c r="M131" s="44">
        <v>0.03</v>
      </c>
      <c r="N131" s="44">
        <v>0.93</v>
      </c>
      <c r="O131" s="44">
        <v>0</v>
      </c>
      <c r="P131" s="44">
        <v>5.83</v>
      </c>
      <c r="Q131" s="44">
        <v>25.34</v>
      </c>
      <c r="R131" s="44">
        <v>44.6</v>
      </c>
      <c r="S131" s="44">
        <v>1.33</v>
      </c>
      <c r="T131" s="32" t="s">
        <v>194</v>
      </c>
      <c r="AMJ131" s="38"/>
    </row>
    <row r="132" spans="2:1024" s="6" customFormat="1" ht="19.5" x14ac:dyDescent="0.2">
      <c r="B132" s="112"/>
      <c r="C132" s="104" t="s">
        <v>77</v>
      </c>
      <c r="D132" s="36"/>
      <c r="E132" s="36"/>
      <c r="F132" s="36">
        <v>8.7999999999999995E-2</v>
      </c>
      <c r="G132" s="36">
        <v>200</v>
      </c>
      <c r="H132" s="37">
        <v>0.12</v>
      </c>
      <c r="I132" s="37">
        <v>0</v>
      </c>
      <c r="J132" s="37">
        <v>30.12</v>
      </c>
      <c r="K132" s="37">
        <v>121</v>
      </c>
      <c r="L132" s="37">
        <v>0.01</v>
      </c>
      <c r="M132" s="37">
        <v>0.01</v>
      </c>
      <c r="N132" s="37">
        <v>0.1</v>
      </c>
      <c r="O132" s="37">
        <v>1.72</v>
      </c>
      <c r="P132" s="37">
        <v>14.48</v>
      </c>
      <c r="Q132" s="37">
        <v>3.6</v>
      </c>
      <c r="R132" s="37">
        <v>4.4000000000000004</v>
      </c>
      <c r="S132" s="37">
        <v>0.94</v>
      </c>
      <c r="T132" s="32" t="s">
        <v>195</v>
      </c>
      <c r="AMJ132" s="38"/>
    </row>
    <row r="133" spans="2:1024" s="6" customFormat="1" ht="19.5" x14ac:dyDescent="0.2">
      <c r="B133" s="112"/>
      <c r="C133" s="104" t="s">
        <v>32</v>
      </c>
      <c r="D133" s="36"/>
      <c r="E133" s="36"/>
      <c r="F133" s="36"/>
      <c r="G133" s="36">
        <v>30</v>
      </c>
      <c r="H133" s="37">
        <v>2.37</v>
      </c>
      <c r="I133" s="37">
        <v>0.3</v>
      </c>
      <c r="J133" s="37">
        <v>14.5</v>
      </c>
      <c r="K133" s="37">
        <v>71</v>
      </c>
      <c r="L133" s="29">
        <v>4.8000000000000001E-2</v>
      </c>
      <c r="M133" s="29">
        <v>1.7999999999999999E-2</v>
      </c>
      <c r="N133" s="29">
        <v>0.48</v>
      </c>
      <c r="O133" s="29">
        <v>0</v>
      </c>
      <c r="P133" s="29">
        <v>6.9</v>
      </c>
      <c r="Q133" s="29">
        <v>9.9</v>
      </c>
      <c r="R133" s="29">
        <v>26.1</v>
      </c>
      <c r="S133" s="29">
        <v>0.6</v>
      </c>
      <c r="T133" s="32" t="s">
        <v>33</v>
      </c>
      <c r="AMJ133" s="38"/>
    </row>
    <row r="134" spans="2:1024" s="6" customFormat="1" ht="19.5" x14ac:dyDescent="0.2">
      <c r="B134" s="112"/>
      <c r="C134" s="104" t="s">
        <v>34</v>
      </c>
      <c r="D134" s="36"/>
      <c r="E134" s="36"/>
      <c r="F134" s="36"/>
      <c r="G134" s="36">
        <v>20</v>
      </c>
      <c r="H134" s="37">
        <v>1.32</v>
      </c>
      <c r="I134" s="37">
        <v>0.24</v>
      </c>
      <c r="J134" s="37">
        <v>6.68</v>
      </c>
      <c r="K134" s="37">
        <v>34.6</v>
      </c>
      <c r="L134" s="29">
        <v>1.048</v>
      </c>
      <c r="M134" s="29">
        <v>1.6E-2</v>
      </c>
      <c r="N134" s="29">
        <v>0.14000000000000001</v>
      </c>
      <c r="O134" s="29">
        <v>0</v>
      </c>
      <c r="P134" s="29">
        <v>7</v>
      </c>
      <c r="Q134" s="29">
        <v>9.4</v>
      </c>
      <c r="R134" s="29">
        <v>31.6</v>
      </c>
      <c r="S134" s="29">
        <v>0.78</v>
      </c>
      <c r="T134" s="32" t="s">
        <v>33</v>
      </c>
      <c r="AMJ134" s="38"/>
    </row>
    <row r="135" spans="2:1024" s="7" customFormat="1" ht="19.5" x14ac:dyDescent="0.2">
      <c r="B135" s="112"/>
      <c r="C135" s="104" t="s">
        <v>25</v>
      </c>
      <c r="D135" s="32"/>
      <c r="E135" s="32"/>
      <c r="F135" s="32"/>
      <c r="G135" s="32">
        <v>880</v>
      </c>
      <c r="H135" s="32">
        <f t="shared" ref="H135:S135" si="15">H128+H129+H130+H123+H132+H133+H134</f>
        <v>30.03</v>
      </c>
      <c r="I135" s="32">
        <f t="shared" si="15"/>
        <v>35.03</v>
      </c>
      <c r="J135" s="32">
        <f t="shared" si="15"/>
        <v>123.69</v>
      </c>
      <c r="K135" s="32">
        <v>902.85</v>
      </c>
      <c r="L135" s="32">
        <f t="shared" si="15"/>
        <v>1.546</v>
      </c>
      <c r="M135" s="32">
        <f t="shared" si="15"/>
        <v>0.36400000000000005</v>
      </c>
      <c r="N135" s="32">
        <f t="shared" si="15"/>
        <v>9.32</v>
      </c>
      <c r="O135" s="32">
        <f t="shared" si="15"/>
        <v>45.730999999999995</v>
      </c>
      <c r="P135" s="32">
        <f t="shared" si="15"/>
        <v>119.84000000000002</v>
      </c>
      <c r="Q135" s="32">
        <f t="shared" si="15"/>
        <v>242.91</v>
      </c>
      <c r="R135" s="32">
        <f t="shared" si="15"/>
        <v>492.15000000000003</v>
      </c>
      <c r="S135" s="32">
        <f t="shared" si="15"/>
        <v>10.44</v>
      </c>
      <c r="T135" s="28"/>
      <c r="AMJ135" s="38"/>
    </row>
    <row r="136" spans="2:1024" s="7" customFormat="1" ht="19.5" x14ac:dyDescent="0.2">
      <c r="B136" s="112"/>
      <c r="C136" s="104" t="s">
        <v>35</v>
      </c>
      <c r="D136" s="32"/>
      <c r="E136" s="32"/>
      <c r="F136" s="32"/>
      <c r="G136" s="32">
        <f t="shared" ref="G136:S136" si="16">G127+G135</f>
        <v>1465</v>
      </c>
      <c r="H136" s="32">
        <f t="shared" si="16"/>
        <v>50.990000000000009</v>
      </c>
      <c r="I136" s="32">
        <f t="shared" si="16"/>
        <v>58.64</v>
      </c>
      <c r="J136" s="32">
        <f t="shared" si="16"/>
        <v>219.7</v>
      </c>
      <c r="K136" s="32">
        <f t="shared" si="16"/>
        <v>1613.6</v>
      </c>
      <c r="L136" s="32">
        <f t="shared" si="16"/>
        <v>2.8120000000000003</v>
      </c>
      <c r="M136" s="32">
        <f t="shared" si="16"/>
        <v>0.56800000000000006</v>
      </c>
      <c r="N136" s="32">
        <f t="shared" si="16"/>
        <v>13.73</v>
      </c>
      <c r="O136" s="32">
        <f t="shared" si="16"/>
        <v>46.750999999999998</v>
      </c>
      <c r="P136" s="32">
        <f t="shared" si="16"/>
        <v>202.57000000000002</v>
      </c>
      <c r="Q136" s="32">
        <f t="shared" si="16"/>
        <v>312.97000000000003</v>
      </c>
      <c r="R136" s="32">
        <f t="shared" si="16"/>
        <v>739.16000000000008</v>
      </c>
      <c r="S136" s="32">
        <f t="shared" si="16"/>
        <v>15.33</v>
      </c>
      <c r="T136" s="28"/>
      <c r="AMJ136" s="38"/>
    </row>
    <row r="137" spans="2:1024" s="6" customFormat="1" ht="103.15" customHeight="1" x14ac:dyDescent="0.2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</row>
    <row r="138" spans="2:1024" s="7" customFormat="1" ht="16.5" customHeight="1" x14ac:dyDescent="0.2">
      <c r="B138" s="112" t="s">
        <v>2</v>
      </c>
      <c r="C138" s="112" t="s">
        <v>3</v>
      </c>
      <c r="D138" s="28"/>
      <c r="E138" s="28"/>
      <c r="F138" s="28"/>
      <c r="G138" s="112" t="s">
        <v>4</v>
      </c>
      <c r="H138" s="115" t="s">
        <v>5</v>
      </c>
      <c r="I138" s="115" t="s">
        <v>6</v>
      </c>
      <c r="J138" s="115" t="s">
        <v>7</v>
      </c>
      <c r="K138" s="115" t="s">
        <v>8</v>
      </c>
      <c r="L138" s="116" t="s">
        <v>9</v>
      </c>
      <c r="M138" s="116"/>
      <c r="N138" s="116"/>
      <c r="O138" s="116"/>
      <c r="P138" s="116" t="s">
        <v>10</v>
      </c>
      <c r="Q138" s="116"/>
      <c r="R138" s="116"/>
      <c r="S138" s="116"/>
      <c r="T138" s="112" t="s">
        <v>11</v>
      </c>
    </row>
    <row r="139" spans="2:1024" s="7" customFormat="1" ht="16.5" customHeight="1" x14ac:dyDescent="0.2">
      <c r="B139" s="112"/>
      <c r="C139" s="112"/>
      <c r="D139" s="28"/>
      <c r="E139" s="28"/>
      <c r="F139" s="28"/>
      <c r="G139" s="112"/>
      <c r="H139" s="115"/>
      <c r="I139" s="115"/>
      <c r="J139" s="115"/>
      <c r="K139" s="115"/>
      <c r="L139" s="116"/>
      <c r="M139" s="116"/>
      <c r="N139" s="116"/>
      <c r="O139" s="116"/>
      <c r="P139" s="116"/>
      <c r="Q139" s="116"/>
      <c r="R139" s="116"/>
      <c r="S139" s="116"/>
      <c r="T139" s="112"/>
    </row>
    <row r="140" spans="2:1024" s="7" customFormat="1" ht="11.45" customHeight="1" x14ac:dyDescent="0.2">
      <c r="B140" s="112"/>
      <c r="C140" s="112"/>
      <c r="D140" s="30"/>
      <c r="E140" s="30"/>
      <c r="F140" s="30"/>
      <c r="G140" s="112"/>
      <c r="H140" s="115"/>
      <c r="I140" s="115"/>
      <c r="J140" s="115"/>
      <c r="K140" s="115"/>
      <c r="L140" s="116"/>
      <c r="M140" s="116"/>
      <c r="N140" s="116"/>
      <c r="O140" s="116"/>
      <c r="P140" s="116"/>
      <c r="Q140" s="116"/>
      <c r="R140" s="116"/>
      <c r="S140" s="116"/>
      <c r="T140" s="112"/>
    </row>
    <row r="141" spans="2:1024" s="7" customFormat="1" ht="21.75" customHeight="1" x14ac:dyDescent="0.2">
      <c r="B141" s="112"/>
      <c r="C141" s="112"/>
      <c r="D141" s="31"/>
      <c r="E141" s="31"/>
      <c r="F141" s="31"/>
      <c r="G141" s="112"/>
      <c r="H141" s="115"/>
      <c r="I141" s="115"/>
      <c r="J141" s="115"/>
      <c r="K141" s="115"/>
      <c r="L141" s="29" t="s">
        <v>12</v>
      </c>
      <c r="M141" s="29" t="s">
        <v>13</v>
      </c>
      <c r="N141" s="29" t="s">
        <v>14</v>
      </c>
      <c r="O141" s="29" t="s">
        <v>15</v>
      </c>
      <c r="P141" s="29" t="s">
        <v>16</v>
      </c>
      <c r="Q141" s="29" t="s">
        <v>17</v>
      </c>
      <c r="R141" s="29" t="s">
        <v>18</v>
      </c>
      <c r="S141" s="29" t="s">
        <v>19</v>
      </c>
      <c r="T141" s="112"/>
    </row>
    <row r="142" spans="2:1024" s="6" customFormat="1" ht="19.5" x14ac:dyDescent="0.2">
      <c r="B142" s="112" t="s">
        <v>78</v>
      </c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</row>
    <row r="143" spans="2:1024" s="6" customFormat="1" ht="19.5" x14ac:dyDescent="0.2">
      <c r="B143" s="112" t="s">
        <v>21</v>
      </c>
      <c r="C143" s="104" t="s">
        <v>234</v>
      </c>
      <c r="D143" s="36"/>
      <c r="E143" s="36"/>
      <c r="F143" s="36"/>
      <c r="G143" s="36">
        <v>25</v>
      </c>
      <c r="H143" s="37">
        <v>4.6399999999999997</v>
      </c>
      <c r="I143" s="37">
        <v>5.91</v>
      </c>
      <c r="J143" s="37">
        <v>0</v>
      </c>
      <c r="K143" s="37">
        <v>72</v>
      </c>
      <c r="L143" s="37">
        <v>0.01</v>
      </c>
      <c r="M143" s="37">
        <v>0.06</v>
      </c>
      <c r="N143" s="37">
        <v>0.04</v>
      </c>
      <c r="O143" s="37">
        <v>0.15</v>
      </c>
      <c r="P143" s="37">
        <v>176</v>
      </c>
      <c r="Q143" s="37">
        <v>7.07</v>
      </c>
      <c r="R143" s="37">
        <v>75</v>
      </c>
      <c r="S143" s="37">
        <v>0.2</v>
      </c>
      <c r="T143" s="99" t="s">
        <v>196</v>
      </c>
      <c r="AMJ143" s="38"/>
    </row>
    <row r="144" spans="2:1024" s="6" customFormat="1" ht="19.5" x14ac:dyDescent="0.2">
      <c r="B144" s="112"/>
      <c r="C144" s="28" t="s">
        <v>79</v>
      </c>
      <c r="D144" s="36"/>
      <c r="E144" s="36"/>
      <c r="F144" s="36"/>
      <c r="G144" s="36" t="s">
        <v>38</v>
      </c>
      <c r="H144" s="37">
        <v>2.19</v>
      </c>
      <c r="I144" s="37">
        <v>5.09</v>
      </c>
      <c r="J144" s="37">
        <v>22.53</v>
      </c>
      <c r="K144" s="37">
        <v>145.33000000000001</v>
      </c>
      <c r="L144" s="44">
        <v>0.03</v>
      </c>
      <c r="M144" s="44">
        <v>0.01</v>
      </c>
      <c r="N144" s="44">
        <v>0.48</v>
      </c>
      <c r="O144" s="44">
        <v>0</v>
      </c>
      <c r="P144" s="44">
        <v>4.93</v>
      </c>
      <c r="Q144" s="44">
        <v>15.33</v>
      </c>
      <c r="R144" s="44">
        <v>47.87</v>
      </c>
      <c r="S144" s="44">
        <v>0.32</v>
      </c>
      <c r="T144" s="99" t="s">
        <v>197</v>
      </c>
      <c r="AMJ144" s="38"/>
    </row>
    <row r="145" spans="2:1024" s="6" customFormat="1" ht="19.5" x14ac:dyDescent="0.2">
      <c r="B145" s="112"/>
      <c r="C145" s="30" t="s">
        <v>80</v>
      </c>
      <c r="D145" s="50">
        <v>200</v>
      </c>
      <c r="E145" s="50">
        <v>0.1</v>
      </c>
      <c r="F145" s="50">
        <v>0</v>
      </c>
      <c r="G145" s="50" t="s">
        <v>81</v>
      </c>
      <c r="H145" s="51">
        <v>0.2</v>
      </c>
      <c r="I145" s="52">
        <v>0</v>
      </c>
      <c r="J145" s="45">
        <v>16</v>
      </c>
      <c r="K145" s="45">
        <v>65</v>
      </c>
      <c r="L145" s="45">
        <v>0</v>
      </c>
      <c r="M145" s="45">
        <v>0</v>
      </c>
      <c r="N145" s="45">
        <v>0.03</v>
      </c>
      <c r="O145" s="45">
        <v>3.14</v>
      </c>
      <c r="P145" s="45">
        <v>14.22</v>
      </c>
      <c r="Q145" s="45">
        <v>2.44</v>
      </c>
      <c r="R145" s="45">
        <v>4.4400000000000004</v>
      </c>
      <c r="S145" s="45">
        <v>0.36</v>
      </c>
      <c r="T145" s="99" t="s">
        <v>198</v>
      </c>
      <c r="AMJ145" s="38"/>
    </row>
    <row r="146" spans="2:1024" s="6" customFormat="1" ht="19.5" x14ac:dyDescent="0.2">
      <c r="B146" s="112"/>
      <c r="C146" s="104" t="s">
        <v>241</v>
      </c>
      <c r="D146" s="36"/>
      <c r="E146" s="36"/>
      <c r="F146" s="36"/>
      <c r="G146" s="36" t="s">
        <v>82</v>
      </c>
      <c r="H146" s="37">
        <v>2.75</v>
      </c>
      <c r="I146" s="37">
        <v>0.55000000000000004</v>
      </c>
      <c r="J146" s="37">
        <v>26.8</v>
      </c>
      <c r="K146" s="37">
        <v>139</v>
      </c>
      <c r="L146" s="45">
        <v>0.01</v>
      </c>
      <c r="M146" s="45">
        <v>0.01</v>
      </c>
      <c r="N146" s="45">
        <v>0.42</v>
      </c>
      <c r="O146" s="45">
        <v>0</v>
      </c>
      <c r="P146" s="45">
        <v>2.2999999999999998</v>
      </c>
      <c r="Q146" s="45">
        <v>8.3000000000000007</v>
      </c>
      <c r="R146" s="45">
        <v>21</v>
      </c>
      <c r="S146" s="45">
        <v>0.4</v>
      </c>
      <c r="T146" s="99" t="s">
        <v>199</v>
      </c>
      <c r="AMJ146" s="38"/>
    </row>
    <row r="147" spans="2:1024" s="7" customFormat="1" ht="19.5" x14ac:dyDescent="0.2">
      <c r="B147" s="112"/>
      <c r="C147" s="28" t="s">
        <v>25</v>
      </c>
      <c r="D147" s="32"/>
      <c r="E147" s="32"/>
      <c r="F147" s="32"/>
      <c r="G147" s="32">
        <v>502</v>
      </c>
      <c r="H147" s="32">
        <f t="shared" ref="H147:S147" si="17">H143+H144+H145+H146</f>
        <v>9.7800000000000011</v>
      </c>
      <c r="I147" s="32">
        <f t="shared" si="17"/>
        <v>11.55</v>
      </c>
      <c r="J147" s="32">
        <f t="shared" si="17"/>
        <v>65.33</v>
      </c>
      <c r="K147" s="32">
        <f t="shared" si="17"/>
        <v>421.33000000000004</v>
      </c>
      <c r="L147" s="32">
        <f t="shared" si="17"/>
        <v>0.05</v>
      </c>
      <c r="M147" s="32">
        <f t="shared" si="17"/>
        <v>7.9999999999999988E-2</v>
      </c>
      <c r="N147" s="32">
        <f t="shared" si="17"/>
        <v>0.97</v>
      </c>
      <c r="O147" s="32">
        <f t="shared" si="17"/>
        <v>3.29</v>
      </c>
      <c r="P147" s="32">
        <f t="shared" si="17"/>
        <v>197.45000000000002</v>
      </c>
      <c r="Q147" s="32">
        <f t="shared" si="17"/>
        <v>33.14</v>
      </c>
      <c r="R147" s="32">
        <f t="shared" si="17"/>
        <v>148.31</v>
      </c>
      <c r="S147" s="32">
        <f t="shared" si="17"/>
        <v>1.28</v>
      </c>
      <c r="T147" s="97" t="s">
        <v>33</v>
      </c>
      <c r="AMJ147" s="38"/>
    </row>
    <row r="148" spans="2:1024" s="6" customFormat="1" ht="19.5" x14ac:dyDescent="0.2">
      <c r="B148" s="112" t="s">
        <v>26</v>
      </c>
      <c r="C148" s="28" t="s">
        <v>83</v>
      </c>
      <c r="D148" s="36"/>
      <c r="E148" s="36"/>
      <c r="F148" s="36"/>
      <c r="G148" s="36">
        <v>60</v>
      </c>
      <c r="H148" s="37">
        <v>1.26</v>
      </c>
      <c r="I148" s="37">
        <v>4.08</v>
      </c>
      <c r="J148" s="37">
        <v>8.2799999999999994</v>
      </c>
      <c r="K148" s="37">
        <v>75</v>
      </c>
      <c r="L148" s="37">
        <v>0.03</v>
      </c>
      <c r="M148" s="37">
        <v>0.04</v>
      </c>
      <c r="N148" s="37">
        <v>0.49</v>
      </c>
      <c r="O148" s="37">
        <v>3.07</v>
      </c>
      <c r="P148" s="37">
        <v>18.38</v>
      </c>
      <c r="Q148" s="37">
        <v>24.77</v>
      </c>
      <c r="R148" s="37">
        <v>42</v>
      </c>
      <c r="S148" s="37">
        <v>0.73</v>
      </c>
      <c r="T148" s="99"/>
      <c r="AMJ148" s="38"/>
    </row>
    <row r="149" spans="2:1024" s="6" customFormat="1" ht="39" x14ac:dyDescent="0.2">
      <c r="B149" s="112"/>
      <c r="C149" s="105" t="s">
        <v>242</v>
      </c>
      <c r="D149" s="36"/>
      <c r="E149" s="36"/>
      <c r="F149" s="36"/>
      <c r="G149" s="36">
        <v>250</v>
      </c>
      <c r="H149" s="37">
        <v>2.1</v>
      </c>
      <c r="I149" s="37">
        <v>5.0999999999999996</v>
      </c>
      <c r="J149" s="37">
        <v>20.5</v>
      </c>
      <c r="K149" s="37">
        <v>136.25</v>
      </c>
      <c r="L149" s="37">
        <v>0.1</v>
      </c>
      <c r="M149" s="37">
        <v>0.06</v>
      </c>
      <c r="N149" s="37">
        <v>1.08</v>
      </c>
      <c r="O149" s="37">
        <v>7.54</v>
      </c>
      <c r="P149" s="37">
        <v>26.45</v>
      </c>
      <c r="Q149" s="37">
        <v>25.9</v>
      </c>
      <c r="R149" s="37">
        <v>71.95</v>
      </c>
      <c r="S149" s="37">
        <v>0.97</v>
      </c>
      <c r="T149" s="99" t="s">
        <v>200</v>
      </c>
      <c r="AMJ149" s="38"/>
    </row>
    <row r="150" spans="2:1024" s="6" customFormat="1" ht="19.5" x14ac:dyDescent="0.2">
      <c r="B150" s="112"/>
      <c r="C150" s="104" t="s">
        <v>243</v>
      </c>
      <c r="D150" s="36"/>
      <c r="E150" s="36"/>
      <c r="F150" s="36"/>
      <c r="G150" s="46">
        <v>240</v>
      </c>
      <c r="H150" s="45">
        <v>24.16</v>
      </c>
      <c r="I150" s="45">
        <v>22.4</v>
      </c>
      <c r="J150" s="45">
        <v>20.64</v>
      </c>
      <c r="K150" s="45">
        <v>381.6</v>
      </c>
      <c r="L150" s="45">
        <v>0.16</v>
      </c>
      <c r="M150" s="45">
        <v>0.22</v>
      </c>
      <c r="N150" s="45">
        <v>0</v>
      </c>
      <c r="O150" s="45">
        <v>11.44</v>
      </c>
      <c r="P150" s="45">
        <v>32</v>
      </c>
      <c r="Q150" s="45">
        <v>52.8</v>
      </c>
      <c r="R150" s="45">
        <v>276.8</v>
      </c>
      <c r="S150" s="45">
        <v>4.1100000000000003</v>
      </c>
      <c r="T150" s="99" t="s">
        <v>201</v>
      </c>
      <c r="AMJ150" s="47"/>
    </row>
    <row r="151" spans="2:1024" s="6" customFormat="1" ht="19.5" x14ac:dyDescent="0.2">
      <c r="B151" s="112"/>
      <c r="C151" s="28" t="s">
        <v>32</v>
      </c>
      <c r="D151" s="36"/>
      <c r="E151" s="36"/>
      <c r="F151" s="36"/>
      <c r="G151" s="36">
        <v>30</v>
      </c>
      <c r="H151" s="37">
        <v>2.37</v>
      </c>
      <c r="I151" s="37">
        <v>0.3</v>
      </c>
      <c r="J151" s="37">
        <v>14.5</v>
      </c>
      <c r="K151" s="37">
        <v>71</v>
      </c>
      <c r="L151" s="29">
        <v>4.8000000000000001E-2</v>
      </c>
      <c r="M151" s="29">
        <v>1.7999999999999999E-2</v>
      </c>
      <c r="N151" s="29">
        <v>0.48</v>
      </c>
      <c r="O151" s="29">
        <v>0</v>
      </c>
      <c r="P151" s="29">
        <v>6.9</v>
      </c>
      <c r="Q151" s="29">
        <v>9.9</v>
      </c>
      <c r="R151" s="29">
        <v>26.1</v>
      </c>
      <c r="S151" s="29">
        <v>0.6</v>
      </c>
      <c r="T151" s="97" t="s">
        <v>159</v>
      </c>
      <c r="AMJ151" s="38"/>
    </row>
    <row r="152" spans="2:1024" s="6" customFormat="1" ht="19.5" x14ac:dyDescent="0.2">
      <c r="B152" s="112"/>
      <c r="C152" s="28" t="s">
        <v>34</v>
      </c>
      <c r="D152" s="36"/>
      <c r="E152" s="36"/>
      <c r="F152" s="36"/>
      <c r="G152" s="36">
        <v>20</v>
      </c>
      <c r="H152" s="37">
        <v>1.32</v>
      </c>
      <c r="I152" s="37">
        <v>0.24</v>
      </c>
      <c r="J152" s="37">
        <v>6.68</v>
      </c>
      <c r="K152" s="37">
        <v>34.6</v>
      </c>
      <c r="L152" s="29">
        <v>1.048</v>
      </c>
      <c r="M152" s="29">
        <v>1.6E-2</v>
      </c>
      <c r="N152" s="29">
        <v>0.14000000000000001</v>
      </c>
      <c r="O152" s="29">
        <v>0</v>
      </c>
      <c r="P152" s="29">
        <v>7</v>
      </c>
      <c r="Q152" s="29">
        <v>9.4</v>
      </c>
      <c r="R152" s="29">
        <v>31.6</v>
      </c>
      <c r="S152" s="29">
        <v>0.78</v>
      </c>
      <c r="T152" s="32" t="s">
        <v>33</v>
      </c>
      <c r="AMJ152" s="38"/>
    </row>
    <row r="153" spans="2:1024" s="6" customFormat="1" ht="17.25" customHeight="1" x14ac:dyDescent="0.2">
      <c r="B153" s="112"/>
      <c r="C153" s="28" t="s">
        <v>45</v>
      </c>
      <c r="D153" s="36"/>
      <c r="E153" s="36"/>
      <c r="F153" s="36"/>
      <c r="G153" s="36" t="s">
        <v>24</v>
      </c>
      <c r="H153" s="37">
        <v>1</v>
      </c>
      <c r="I153" s="37">
        <v>0</v>
      </c>
      <c r="J153" s="37">
        <v>24.4</v>
      </c>
      <c r="K153" s="37">
        <v>101.6</v>
      </c>
      <c r="L153" s="44">
        <v>0.03</v>
      </c>
      <c r="M153" s="44">
        <v>0.03</v>
      </c>
      <c r="N153" s="44">
        <v>0.2</v>
      </c>
      <c r="O153" s="44">
        <v>4</v>
      </c>
      <c r="P153" s="44">
        <v>14</v>
      </c>
      <c r="Q153" s="44">
        <v>8</v>
      </c>
      <c r="R153" s="44">
        <v>14</v>
      </c>
      <c r="S153" s="44">
        <v>2.8</v>
      </c>
      <c r="T153" s="32" t="s">
        <v>33</v>
      </c>
      <c r="AMJ153" s="38"/>
    </row>
    <row r="154" spans="2:1024" s="7" customFormat="1" ht="19.5" x14ac:dyDescent="0.2">
      <c r="B154" s="112"/>
      <c r="C154" s="28" t="s">
        <v>25</v>
      </c>
      <c r="D154" s="32"/>
      <c r="E154" s="32"/>
      <c r="F154" s="32"/>
      <c r="G154" s="32">
        <v>800</v>
      </c>
      <c r="H154" s="32">
        <f t="shared" ref="H154:S154" si="18">H148+H149+H150+H151+H152+H153</f>
        <v>32.21</v>
      </c>
      <c r="I154" s="32">
        <f t="shared" si="18"/>
        <v>32.119999999999997</v>
      </c>
      <c r="J154" s="32">
        <f t="shared" si="18"/>
        <v>95</v>
      </c>
      <c r="K154" s="32">
        <f t="shared" si="18"/>
        <v>800.05000000000007</v>
      </c>
      <c r="L154" s="32">
        <f t="shared" si="18"/>
        <v>1.4160000000000001</v>
      </c>
      <c r="M154" s="32">
        <f t="shared" si="18"/>
        <v>0.38400000000000001</v>
      </c>
      <c r="N154" s="32">
        <f t="shared" si="18"/>
        <v>2.39</v>
      </c>
      <c r="O154" s="32">
        <f t="shared" si="18"/>
        <v>26.049999999999997</v>
      </c>
      <c r="P154" s="32">
        <f t="shared" si="18"/>
        <v>104.73</v>
      </c>
      <c r="Q154" s="32">
        <f t="shared" si="18"/>
        <v>130.77000000000001</v>
      </c>
      <c r="R154" s="32">
        <f t="shared" si="18"/>
        <v>462.45000000000005</v>
      </c>
      <c r="S154" s="32">
        <f t="shared" si="18"/>
        <v>9.99</v>
      </c>
      <c r="T154" s="28"/>
      <c r="AMJ154" s="38"/>
    </row>
    <row r="155" spans="2:1024" s="7" customFormat="1" ht="18" customHeight="1" x14ac:dyDescent="0.2">
      <c r="B155" s="112"/>
      <c r="C155" s="28" t="s">
        <v>35</v>
      </c>
      <c r="D155" s="32"/>
      <c r="E155" s="32"/>
      <c r="F155" s="32"/>
      <c r="G155" s="32">
        <f t="shared" ref="G155:S155" si="19">G147+G154</f>
        <v>1302</v>
      </c>
      <c r="H155" s="32">
        <f t="shared" si="19"/>
        <v>41.99</v>
      </c>
      <c r="I155" s="32">
        <f t="shared" si="19"/>
        <v>43.67</v>
      </c>
      <c r="J155" s="32">
        <f t="shared" si="19"/>
        <v>160.32999999999998</v>
      </c>
      <c r="K155" s="32">
        <f t="shared" si="19"/>
        <v>1221.3800000000001</v>
      </c>
      <c r="L155" s="32">
        <f t="shared" si="19"/>
        <v>1.4660000000000002</v>
      </c>
      <c r="M155" s="32">
        <f t="shared" si="19"/>
        <v>0.46399999999999997</v>
      </c>
      <c r="N155" s="32">
        <f t="shared" si="19"/>
        <v>3.3600000000000003</v>
      </c>
      <c r="O155" s="32">
        <f t="shared" si="19"/>
        <v>29.339999999999996</v>
      </c>
      <c r="P155" s="32">
        <f t="shared" si="19"/>
        <v>302.18</v>
      </c>
      <c r="Q155" s="32">
        <f t="shared" si="19"/>
        <v>163.91000000000003</v>
      </c>
      <c r="R155" s="32">
        <f t="shared" si="19"/>
        <v>610.76</v>
      </c>
      <c r="S155" s="32">
        <f t="shared" si="19"/>
        <v>11.27</v>
      </c>
      <c r="T155" s="28"/>
      <c r="AMJ155" s="38"/>
    </row>
    <row r="156" spans="2:1024" s="6" customFormat="1" ht="96.4" customHeight="1" x14ac:dyDescent="0.2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</row>
    <row r="157" spans="2:1024" s="7" customFormat="1" ht="18.75" customHeight="1" x14ac:dyDescent="0.2">
      <c r="B157" s="112" t="s">
        <v>2</v>
      </c>
      <c r="C157" s="112" t="s">
        <v>3</v>
      </c>
      <c r="D157" s="28"/>
      <c r="E157" s="28"/>
      <c r="F157" s="28"/>
      <c r="G157" s="112" t="s">
        <v>4</v>
      </c>
      <c r="H157" s="115" t="s">
        <v>5</v>
      </c>
      <c r="I157" s="115" t="s">
        <v>6</v>
      </c>
      <c r="J157" s="115" t="s">
        <v>7</v>
      </c>
      <c r="K157" s="115" t="s">
        <v>8</v>
      </c>
      <c r="L157" s="116" t="s">
        <v>9</v>
      </c>
      <c r="M157" s="116"/>
      <c r="N157" s="116"/>
      <c r="O157" s="116"/>
      <c r="P157" s="116" t="s">
        <v>10</v>
      </c>
      <c r="Q157" s="116"/>
      <c r="R157" s="116"/>
      <c r="S157" s="116"/>
      <c r="T157" s="112" t="s">
        <v>11</v>
      </c>
    </row>
    <row r="158" spans="2:1024" s="7" customFormat="1" ht="18.75" customHeight="1" x14ac:dyDescent="0.2">
      <c r="B158" s="112"/>
      <c r="C158" s="112"/>
      <c r="D158" s="28"/>
      <c r="E158" s="28"/>
      <c r="F158" s="28"/>
      <c r="G158" s="112"/>
      <c r="H158" s="115"/>
      <c r="I158" s="115"/>
      <c r="J158" s="115"/>
      <c r="K158" s="115"/>
      <c r="L158" s="116"/>
      <c r="M158" s="116"/>
      <c r="N158" s="116"/>
      <c r="O158" s="116"/>
      <c r="P158" s="116"/>
      <c r="Q158" s="116"/>
      <c r="R158" s="116"/>
      <c r="S158" s="116"/>
      <c r="T158" s="112"/>
    </row>
    <row r="159" spans="2:1024" s="7" customFormat="1" ht="18.75" hidden="1" customHeight="1" x14ac:dyDescent="0.2">
      <c r="B159" s="112"/>
      <c r="C159" s="112"/>
      <c r="D159" s="30"/>
      <c r="E159" s="30"/>
      <c r="F159" s="30"/>
      <c r="G159" s="112"/>
      <c r="H159" s="115"/>
      <c r="I159" s="115"/>
      <c r="J159" s="115"/>
      <c r="K159" s="115"/>
      <c r="L159" s="116"/>
      <c r="M159" s="116"/>
      <c r="N159" s="116"/>
      <c r="O159" s="116"/>
      <c r="P159" s="116"/>
      <c r="Q159" s="116"/>
      <c r="R159" s="116"/>
      <c r="S159" s="116"/>
      <c r="T159" s="112"/>
    </row>
    <row r="160" spans="2:1024" s="7" customFormat="1" ht="22.9" customHeight="1" x14ac:dyDescent="0.2">
      <c r="B160" s="112"/>
      <c r="C160" s="112"/>
      <c r="D160" s="31"/>
      <c r="E160" s="31"/>
      <c r="F160" s="31"/>
      <c r="G160" s="112"/>
      <c r="H160" s="115"/>
      <c r="I160" s="115"/>
      <c r="J160" s="115"/>
      <c r="K160" s="115"/>
      <c r="L160" s="29" t="s">
        <v>12</v>
      </c>
      <c r="M160" s="29" t="s">
        <v>13</v>
      </c>
      <c r="N160" s="29" t="s">
        <v>14</v>
      </c>
      <c r="O160" s="29" t="s">
        <v>15</v>
      </c>
      <c r="P160" s="29" t="s">
        <v>16</v>
      </c>
      <c r="Q160" s="29" t="s">
        <v>17</v>
      </c>
      <c r="R160" s="29" t="s">
        <v>18</v>
      </c>
      <c r="S160" s="29" t="s">
        <v>19</v>
      </c>
      <c r="T160" s="112"/>
    </row>
    <row r="161" spans="2:1024" s="6" customFormat="1" ht="6" hidden="1" customHeight="1" x14ac:dyDescent="0.2">
      <c r="B161" s="28"/>
      <c r="C161" s="53"/>
      <c r="D161" s="54"/>
      <c r="E161" s="54"/>
      <c r="F161" s="54"/>
      <c r="G161" s="54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112"/>
    </row>
    <row r="162" spans="2:1024" s="6" customFormat="1" ht="19.5" x14ac:dyDescent="0.2">
      <c r="B162" s="117" t="s">
        <v>84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</row>
    <row r="163" spans="2:1024" s="6" customFormat="1" ht="39" x14ac:dyDescent="0.2">
      <c r="B163" s="112" t="s">
        <v>21</v>
      </c>
      <c r="C163" s="34" t="s">
        <v>22</v>
      </c>
      <c r="D163" s="35"/>
      <c r="E163" s="35"/>
      <c r="F163" s="35"/>
      <c r="G163" s="83" t="s">
        <v>154</v>
      </c>
      <c r="H163" s="91">
        <v>26.23</v>
      </c>
      <c r="I163" s="91">
        <v>10.8</v>
      </c>
      <c r="J163" s="91">
        <v>42.43</v>
      </c>
      <c r="K163" s="91">
        <v>372.86</v>
      </c>
      <c r="L163" s="92">
        <v>0.11</v>
      </c>
      <c r="M163" s="92">
        <v>0.52</v>
      </c>
      <c r="N163" s="92">
        <v>1.04</v>
      </c>
      <c r="O163" s="91">
        <v>0.43</v>
      </c>
      <c r="P163" s="91">
        <v>266.39999999999998</v>
      </c>
      <c r="Q163" s="91">
        <v>43.9</v>
      </c>
      <c r="R163" s="91">
        <v>420.6</v>
      </c>
      <c r="S163" s="91">
        <v>1.44</v>
      </c>
      <c r="T163" s="100" t="s">
        <v>147</v>
      </c>
    </row>
    <row r="164" spans="2:1024" s="6" customFormat="1" ht="19.5" x14ac:dyDescent="0.2">
      <c r="B164" s="112"/>
      <c r="C164" s="28" t="s">
        <v>23</v>
      </c>
      <c r="D164" s="36"/>
      <c r="E164" s="36"/>
      <c r="F164" s="36"/>
      <c r="G164" s="36">
        <v>200</v>
      </c>
      <c r="H164" s="37">
        <v>3.76</v>
      </c>
      <c r="I164" s="37">
        <v>3.2</v>
      </c>
      <c r="J164" s="37">
        <v>26.74</v>
      </c>
      <c r="K164" s="37">
        <v>150.80000000000001</v>
      </c>
      <c r="L164" s="29">
        <v>0.06</v>
      </c>
      <c r="M164" s="29">
        <v>0.19</v>
      </c>
      <c r="N164" s="29">
        <v>0.17</v>
      </c>
      <c r="O164" s="29">
        <v>1.59</v>
      </c>
      <c r="P164" s="29">
        <v>152.22</v>
      </c>
      <c r="Q164" s="29">
        <v>21.33</v>
      </c>
      <c r="R164" s="29">
        <v>124.56</v>
      </c>
      <c r="S164" s="29">
        <v>0.48</v>
      </c>
      <c r="T164" s="32" t="s">
        <v>202</v>
      </c>
    </row>
    <row r="165" spans="2:1024" s="6" customFormat="1" ht="19.5" x14ac:dyDescent="0.2">
      <c r="B165" s="112"/>
      <c r="C165" s="104" t="s">
        <v>231</v>
      </c>
      <c r="D165" s="36"/>
      <c r="E165" s="36"/>
      <c r="F165" s="36"/>
      <c r="G165" s="36" t="s">
        <v>40</v>
      </c>
      <c r="H165" s="37">
        <v>0.4</v>
      </c>
      <c r="I165" s="37">
        <v>0</v>
      </c>
      <c r="J165" s="37">
        <v>12.6</v>
      </c>
      <c r="K165" s="37">
        <v>52</v>
      </c>
      <c r="L165" s="81">
        <v>0.04</v>
      </c>
      <c r="M165" s="81">
        <v>0.03</v>
      </c>
      <c r="N165" s="81">
        <v>0.2</v>
      </c>
      <c r="O165" s="81">
        <v>60</v>
      </c>
      <c r="P165" s="81">
        <v>34</v>
      </c>
      <c r="Q165" s="81">
        <v>13</v>
      </c>
      <c r="R165" s="81">
        <v>23</v>
      </c>
      <c r="S165" s="81">
        <v>0.3</v>
      </c>
      <c r="T165" s="82" t="s">
        <v>203</v>
      </c>
    </row>
    <row r="166" spans="2:1024" s="7" customFormat="1" ht="16.5" customHeight="1" x14ac:dyDescent="0.2">
      <c r="B166" s="112"/>
      <c r="C166" s="28" t="s">
        <v>25</v>
      </c>
      <c r="D166" s="32"/>
      <c r="E166" s="32"/>
      <c r="F166" s="32"/>
      <c r="G166" s="32">
        <v>510</v>
      </c>
      <c r="H166" s="32">
        <f t="shared" ref="H166:S166" si="20">H163+H164+H165</f>
        <v>30.39</v>
      </c>
      <c r="I166" s="32">
        <f t="shared" si="20"/>
        <v>14</v>
      </c>
      <c r="J166" s="32">
        <f t="shared" si="20"/>
        <v>81.77</v>
      </c>
      <c r="K166" s="32">
        <f t="shared" si="20"/>
        <v>575.66000000000008</v>
      </c>
      <c r="L166" s="32">
        <f t="shared" si="20"/>
        <v>0.21</v>
      </c>
      <c r="M166" s="32">
        <f t="shared" si="20"/>
        <v>0.74</v>
      </c>
      <c r="N166" s="32">
        <f t="shared" si="20"/>
        <v>1.41</v>
      </c>
      <c r="O166" s="32">
        <f t="shared" si="20"/>
        <v>62.02</v>
      </c>
      <c r="P166" s="32">
        <f t="shared" si="20"/>
        <v>452.62</v>
      </c>
      <c r="Q166" s="32">
        <f t="shared" si="20"/>
        <v>78.22999999999999</v>
      </c>
      <c r="R166" s="32">
        <f t="shared" si="20"/>
        <v>568.16000000000008</v>
      </c>
      <c r="S166" s="32">
        <f t="shared" si="20"/>
        <v>2.2199999999999998</v>
      </c>
      <c r="T166" s="32"/>
      <c r="AMJ166" s="38"/>
    </row>
    <row r="167" spans="2:1024" s="6" customFormat="1" ht="17.25" customHeight="1" x14ac:dyDescent="0.2">
      <c r="B167" s="112" t="s">
        <v>26</v>
      </c>
      <c r="C167" s="104" t="s">
        <v>232</v>
      </c>
      <c r="D167" s="36"/>
      <c r="E167" s="36"/>
      <c r="F167" s="36"/>
      <c r="G167" s="36">
        <v>60</v>
      </c>
      <c r="H167" s="37">
        <v>0.48</v>
      </c>
      <c r="I167" s="37">
        <v>0</v>
      </c>
      <c r="J167" s="37">
        <v>2.04</v>
      </c>
      <c r="K167" s="37">
        <v>9.6</v>
      </c>
      <c r="L167" s="37">
        <v>0.01</v>
      </c>
      <c r="M167" s="37">
        <v>0.01</v>
      </c>
      <c r="N167" s="37">
        <v>0.11</v>
      </c>
      <c r="O167" s="37">
        <v>1.62</v>
      </c>
      <c r="P167" s="37">
        <v>7.44</v>
      </c>
      <c r="Q167" s="37">
        <v>7.98</v>
      </c>
      <c r="R167" s="37">
        <v>19.73</v>
      </c>
      <c r="S167" s="37">
        <v>0.19</v>
      </c>
      <c r="T167" s="99" t="s">
        <v>162</v>
      </c>
      <c r="AMJ167" s="38"/>
    </row>
    <row r="168" spans="2:1024" s="6" customFormat="1" ht="19.5" x14ac:dyDescent="0.2">
      <c r="B168" s="112"/>
      <c r="C168" s="104" t="s">
        <v>67</v>
      </c>
      <c r="D168" s="36"/>
      <c r="E168" s="36"/>
      <c r="F168" s="36"/>
      <c r="G168" s="36">
        <v>250</v>
      </c>
      <c r="H168" s="37">
        <v>5.18</v>
      </c>
      <c r="I168" s="37">
        <v>5.35</v>
      </c>
      <c r="J168" s="37">
        <v>23.6</v>
      </c>
      <c r="K168" s="37">
        <v>163.25</v>
      </c>
      <c r="L168" s="37">
        <v>0.16</v>
      </c>
      <c r="M168" s="37">
        <v>7.0000000000000007E-2</v>
      </c>
      <c r="N168" s="37">
        <v>1.0900000000000001</v>
      </c>
      <c r="O168" s="37">
        <v>5.81</v>
      </c>
      <c r="P168" s="37">
        <v>50.28</v>
      </c>
      <c r="Q168" s="37">
        <v>38.299999999999997</v>
      </c>
      <c r="R168" s="37">
        <v>137.97999999999999</v>
      </c>
      <c r="S168" s="37">
        <v>1.81</v>
      </c>
      <c r="T168" s="32" t="s">
        <v>204</v>
      </c>
      <c r="AMJ168" s="38"/>
    </row>
    <row r="169" spans="2:1024" s="6" customFormat="1" ht="20.65" customHeight="1" x14ac:dyDescent="0.2">
      <c r="B169" s="112"/>
      <c r="C169" s="108" t="s">
        <v>245</v>
      </c>
      <c r="D169" s="36"/>
      <c r="E169" s="36"/>
      <c r="F169" s="36"/>
      <c r="G169" s="36" t="s">
        <v>29</v>
      </c>
      <c r="H169" s="37">
        <v>16.510000000000002</v>
      </c>
      <c r="I169" s="37">
        <v>9.07</v>
      </c>
      <c r="J169" s="37">
        <v>25.68</v>
      </c>
      <c r="K169" s="37">
        <v>250.51</v>
      </c>
      <c r="L169" s="44">
        <v>0.27</v>
      </c>
      <c r="M169" s="44">
        <v>0.43</v>
      </c>
      <c r="N169" s="44">
        <v>8.5</v>
      </c>
      <c r="O169" s="44">
        <v>11.53</v>
      </c>
      <c r="P169" s="44">
        <v>31.55</v>
      </c>
      <c r="Q169" s="44">
        <v>0.54</v>
      </c>
      <c r="R169" s="44">
        <v>428.91</v>
      </c>
      <c r="S169" s="44">
        <v>1.1499999999999999</v>
      </c>
      <c r="T169" s="106" t="s">
        <v>247</v>
      </c>
      <c r="AMJ169" s="38"/>
    </row>
    <row r="170" spans="2:1024" s="6" customFormat="1" ht="20.65" customHeight="1" x14ac:dyDescent="0.2">
      <c r="B170" s="112"/>
      <c r="C170" s="106" t="s">
        <v>60</v>
      </c>
      <c r="D170" s="36"/>
      <c r="E170" s="36"/>
      <c r="F170" s="36"/>
      <c r="G170" s="36">
        <v>180</v>
      </c>
      <c r="H170" s="37">
        <v>3.74</v>
      </c>
      <c r="I170" s="37">
        <v>6.12</v>
      </c>
      <c r="J170" s="37">
        <v>22.28</v>
      </c>
      <c r="K170" s="37">
        <v>159.12</v>
      </c>
      <c r="L170" s="44">
        <v>0.17</v>
      </c>
      <c r="M170" s="44">
        <v>0.13</v>
      </c>
      <c r="N170" s="44">
        <v>1.63</v>
      </c>
      <c r="O170" s="44">
        <v>21.79</v>
      </c>
      <c r="P170" s="44">
        <v>44.37</v>
      </c>
      <c r="Q170" s="44">
        <v>33.299999999999997</v>
      </c>
      <c r="R170" s="44">
        <v>103.91</v>
      </c>
      <c r="S170" s="44">
        <v>1.21</v>
      </c>
      <c r="T170" s="107" t="s">
        <v>180</v>
      </c>
      <c r="AMJ170" s="38"/>
    </row>
    <row r="171" spans="2:1024" s="6" customFormat="1" ht="19.5" x14ac:dyDescent="0.2">
      <c r="B171" s="112"/>
      <c r="C171" s="28" t="s">
        <v>54</v>
      </c>
      <c r="D171" s="36"/>
      <c r="E171" s="36"/>
      <c r="F171" s="36"/>
      <c r="G171" s="36">
        <v>200</v>
      </c>
      <c r="H171" s="37">
        <v>0.08</v>
      </c>
      <c r="I171" s="37">
        <v>0</v>
      </c>
      <c r="J171" s="37">
        <v>21.82</v>
      </c>
      <c r="K171" s="37">
        <v>87.6</v>
      </c>
      <c r="L171" s="44">
        <v>0</v>
      </c>
      <c r="M171" s="44">
        <v>0.01</v>
      </c>
      <c r="N171" s="44">
        <v>0.14000000000000001</v>
      </c>
      <c r="O171" s="44">
        <v>0.4</v>
      </c>
      <c r="P171" s="44">
        <v>31.82</v>
      </c>
      <c r="Q171" s="44">
        <v>6</v>
      </c>
      <c r="R171" s="44">
        <v>15.4</v>
      </c>
      <c r="S171" s="44">
        <v>1.25</v>
      </c>
      <c r="T171" s="99" t="s">
        <v>205</v>
      </c>
      <c r="AMJ171" s="38"/>
    </row>
    <row r="172" spans="2:1024" s="6" customFormat="1" ht="19.5" x14ac:dyDescent="0.2">
      <c r="B172" s="112"/>
      <c r="C172" s="28" t="s">
        <v>32</v>
      </c>
      <c r="D172" s="36"/>
      <c r="E172" s="36"/>
      <c r="F172" s="36"/>
      <c r="G172" s="36">
        <v>30</v>
      </c>
      <c r="H172" s="37">
        <v>2.37</v>
      </c>
      <c r="I172" s="37">
        <v>0.3</v>
      </c>
      <c r="J172" s="37">
        <v>14.5</v>
      </c>
      <c r="K172" s="37">
        <v>71</v>
      </c>
      <c r="L172" s="29">
        <v>4.8000000000000001E-2</v>
      </c>
      <c r="M172" s="29">
        <v>1.7999999999999999E-2</v>
      </c>
      <c r="N172" s="29">
        <v>0.48</v>
      </c>
      <c r="O172" s="29">
        <v>0</v>
      </c>
      <c r="P172" s="29">
        <v>6.9</v>
      </c>
      <c r="Q172" s="29">
        <v>9.9</v>
      </c>
      <c r="R172" s="29">
        <v>26.1</v>
      </c>
      <c r="S172" s="29">
        <v>0.6</v>
      </c>
      <c r="T172" s="32" t="s">
        <v>33</v>
      </c>
      <c r="AMJ172" s="38"/>
    </row>
    <row r="173" spans="2:1024" s="6" customFormat="1" ht="19.5" x14ac:dyDescent="0.2">
      <c r="B173" s="112"/>
      <c r="C173" s="28" t="s">
        <v>34</v>
      </c>
      <c r="D173" s="36"/>
      <c r="E173" s="36"/>
      <c r="F173" s="36"/>
      <c r="G173" s="36">
        <v>20</v>
      </c>
      <c r="H173" s="37">
        <v>1.32</v>
      </c>
      <c r="I173" s="37">
        <v>0.24</v>
      </c>
      <c r="J173" s="37">
        <v>6.68</v>
      </c>
      <c r="K173" s="37">
        <v>34.6</v>
      </c>
      <c r="L173" s="29">
        <v>1.048</v>
      </c>
      <c r="M173" s="29">
        <v>1.6E-2</v>
      </c>
      <c r="N173" s="29">
        <v>0.14000000000000001</v>
      </c>
      <c r="O173" s="29">
        <v>0</v>
      </c>
      <c r="P173" s="29">
        <v>7</v>
      </c>
      <c r="Q173" s="29">
        <v>9.4</v>
      </c>
      <c r="R173" s="29">
        <v>31.6</v>
      </c>
      <c r="S173" s="29">
        <v>0.78</v>
      </c>
      <c r="T173" s="32" t="s">
        <v>33</v>
      </c>
      <c r="AMJ173" s="38"/>
    </row>
    <row r="174" spans="2:1024" s="7" customFormat="1" ht="15.75" customHeight="1" x14ac:dyDescent="0.2">
      <c r="B174" s="112"/>
      <c r="C174" s="28" t="s">
        <v>25</v>
      </c>
      <c r="D174" s="32"/>
      <c r="E174" s="32"/>
      <c r="F174" s="32"/>
      <c r="G174" s="32">
        <v>835</v>
      </c>
      <c r="H174" s="32">
        <f t="shared" ref="H174:S174" si="21">H168+H169+H171+H172+H173</f>
        <v>25.46</v>
      </c>
      <c r="I174" s="32">
        <f t="shared" si="21"/>
        <v>14.96</v>
      </c>
      <c r="J174" s="32">
        <f t="shared" si="21"/>
        <v>92.28</v>
      </c>
      <c r="K174" s="32">
        <v>616.55999999999995</v>
      </c>
      <c r="L174" s="32">
        <f t="shared" si="21"/>
        <v>1.526</v>
      </c>
      <c r="M174" s="32">
        <f t="shared" si="21"/>
        <v>0.54400000000000004</v>
      </c>
      <c r="N174" s="32">
        <f t="shared" si="21"/>
        <v>10.350000000000001</v>
      </c>
      <c r="O174" s="32">
        <f t="shared" si="21"/>
        <v>17.739999999999998</v>
      </c>
      <c r="P174" s="32">
        <f t="shared" si="21"/>
        <v>127.55000000000001</v>
      </c>
      <c r="Q174" s="32">
        <f t="shared" si="21"/>
        <v>64.14</v>
      </c>
      <c r="R174" s="32">
        <f t="shared" si="21"/>
        <v>639.99</v>
      </c>
      <c r="S174" s="32">
        <f t="shared" si="21"/>
        <v>5.59</v>
      </c>
      <c r="T174" s="28"/>
      <c r="AMJ174" s="38"/>
    </row>
    <row r="175" spans="2:1024" s="7" customFormat="1" ht="16.5" customHeight="1" x14ac:dyDescent="0.2">
      <c r="B175" s="112"/>
      <c r="C175" s="28" t="s">
        <v>35</v>
      </c>
      <c r="D175" s="32"/>
      <c r="E175" s="32"/>
      <c r="F175" s="32"/>
      <c r="G175" s="32">
        <f t="shared" ref="G175:S175" si="22">G166+G174</f>
        <v>1345</v>
      </c>
      <c r="H175" s="32">
        <f t="shared" si="22"/>
        <v>55.85</v>
      </c>
      <c r="I175" s="32">
        <f t="shared" si="22"/>
        <v>28.96</v>
      </c>
      <c r="J175" s="32">
        <f t="shared" si="22"/>
        <v>174.05</v>
      </c>
      <c r="K175" s="32">
        <f t="shared" si="22"/>
        <v>1192.22</v>
      </c>
      <c r="L175" s="32">
        <f t="shared" si="22"/>
        <v>1.736</v>
      </c>
      <c r="M175" s="32">
        <f t="shared" si="22"/>
        <v>1.284</v>
      </c>
      <c r="N175" s="32">
        <f t="shared" si="22"/>
        <v>11.760000000000002</v>
      </c>
      <c r="O175" s="32">
        <f t="shared" si="22"/>
        <v>79.760000000000005</v>
      </c>
      <c r="P175" s="32">
        <f t="shared" si="22"/>
        <v>580.17000000000007</v>
      </c>
      <c r="Q175" s="32">
        <f t="shared" si="22"/>
        <v>142.37</v>
      </c>
      <c r="R175" s="32">
        <f t="shared" si="22"/>
        <v>1208.1500000000001</v>
      </c>
      <c r="S175" s="32">
        <f t="shared" si="22"/>
        <v>7.81</v>
      </c>
      <c r="T175" s="28"/>
      <c r="AMJ175" s="38"/>
    </row>
    <row r="176" spans="2:1024" s="6" customFormat="1" ht="95.25" customHeight="1" x14ac:dyDescent="0.2">
      <c r="B176" s="114" t="s">
        <v>85</v>
      </c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</row>
    <row r="177" spans="2:1024" s="7" customFormat="1" ht="18" customHeight="1" x14ac:dyDescent="0.2">
      <c r="B177" s="112" t="s">
        <v>2</v>
      </c>
      <c r="C177" s="112" t="s">
        <v>3</v>
      </c>
      <c r="D177" s="28"/>
      <c r="E177" s="28"/>
      <c r="F177" s="28"/>
      <c r="G177" s="112" t="s">
        <v>4</v>
      </c>
      <c r="H177" s="115" t="s">
        <v>5</v>
      </c>
      <c r="I177" s="115" t="s">
        <v>6</v>
      </c>
      <c r="J177" s="115" t="s">
        <v>7</v>
      </c>
      <c r="K177" s="115" t="s">
        <v>8</v>
      </c>
      <c r="L177" s="116" t="s">
        <v>9</v>
      </c>
      <c r="M177" s="116"/>
      <c r="N177" s="116"/>
      <c r="O177" s="116"/>
      <c r="P177" s="116" t="s">
        <v>10</v>
      </c>
      <c r="Q177" s="116"/>
      <c r="R177" s="116"/>
      <c r="S177" s="116"/>
      <c r="T177" s="112" t="s">
        <v>11</v>
      </c>
    </row>
    <row r="178" spans="2:1024" s="7" customFormat="1" ht="11.45" customHeight="1" x14ac:dyDescent="0.2">
      <c r="B178" s="112"/>
      <c r="C178" s="112"/>
      <c r="D178" s="28"/>
      <c r="E178" s="28"/>
      <c r="F178" s="28"/>
      <c r="G178" s="112"/>
      <c r="H178" s="115"/>
      <c r="I178" s="115"/>
      <c r="J178" s="115"/>
      <c r="K178" s="115"/>
      <c r="L178" s="116"/>
      <c r="M178" s="116"/>
      <c r="N178" s="116"/>
      <c r="O178" s="116"/>
      <c r="P178" s="116"/>
      <c r="Q178" s="116"/>
      <c r="R178" s="116"/>
      <c r="S178" s="116"/>
      <c r="T178" s="112"/>
    </row>
    <row r="179" spans="2:1024" s="7" customFormat="1" ht="11.45" customHeight="1" x14ac:dyDescent="0.2">
      <c r="B179" s="112"/>
      <c r="C179" s="112"/>
      <c r="D179" s="30"/>
      <c r="E179" s="30"/>
      <c r="F179" s="30"/>
      <c r="G179" s="112"/>
      <c r="H179" s="115"/>
      <c r="I179" s="115"/>
      <c r="J179" s="115"/>
      <c r="K179" s="115"/>
      <c r="L179" s="116"/>
      <c r="M179" s="116"/>
      <c r="N179" s="116"/>
      <c r="O179" s="116"/>
      <c r="P179" s="116"/>
      <c r="Q179" s="116"/>
      <c r="R179" s="116"/>
      <c r="S179" s="116"/>
      <c r="T179" s="112"/>
    </row>
    <row r="180" spans="2:1024" s="7" customFormat="1" ht="26.45" customHeight="1" x14ac:dyDescent="0.2">
      <c r="B180" s="112"/>
      <c r="C180" s="112"/>
      <c r="D180" s="31"/>
      <c r="E180" s="31"/>
      <c r="F180" s="31"/>
      <c r="G180" s="112"/>
      <c r="H180" s="115"/>
      <c r="I180" s="115"/>
      <c r="J180" s="115"/>
      <c r="K180" s="115"/>
      <c r="L180" s="29" t="s">
        <v>12</v>
      </c>
      <c r="M180" s="29" t="s">
        <v>13</v>
      </c>
      <c r="N180" s="29" t="s">
        <v>14</v>
      </c>
      <c r="O180" s="29" t="s">
        <v>15</v>
      </c>
      <c r="P180" s="29" t="s">
        <v>16</v>
      </c>
      <c r="Q180" s="29" t="s">
        <v>17</v>
      </c>
      <c r="R180" s="29" t="s">
        <v>18</v>
      </c>
      <c r="S180" s="29" t="s">
        <v>19</v>
      </c>
      <c r="T180" s="112"/>
    </row>
    <row r="181" spans="2:1024" s="6" customFormat="1" ht="19.5" customHeight="1" x14ac:dyDescent="0.2">
      <c r="B181" s="112" t="s">
        <v>86</v>
      </c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</row>
    <row r="182" spans="2:1024" s="6" customFormat="1" ht="36" customHeight="1" x14ac:dyDescent="0.3">
      <c r="B182" s="112" t="s">
        <v>21</v>
      </c>
      <c r="C182" s="34" t="s">
        <v>47</v>
      </c>
      <c r="D182" s="36"/>
      <c r="E182" s="36"/>
      <c r="F182" s="36"/>
      <c r="G182" s="36" t="s">
        <v>87</v>
      </c>
      <c r="H182" s="39">
        <v>15.2</v>
      </c>
      <c r="I182" s="39">
        <v>22.6</v>
      </c>
      <c r="J182" s="39">
        <v>14.8</v>
      </c>
      <c r="K182" s="39">
        <v>324</v>
      </c>
      <c r="L182" s="40">
        <v>0.1</v>
      </c>
      <c r="M182" s="40">
        <v>0.13</v>
      </c>
      <c r="N182" s="40">
        <v>4.7</v>
      </c>
      <c r="O182" s="40">
        <v>0.73</v>
      </c>
      <c r="P182" s="40">
        <v>17.5</v>
      </c>
      <c r="Q182" s="40">
        <v>23.33</v>
      </c>
      <c r="R182" s="40">
        <v>133.83000000000001</v>
      </c>
      <c r="S182" s="39">
        <v>1.58</v>
      </c>
      <c r="T182" s="97" t="s">
        <v>212</v>
      </c>
      <c r="AMJ182" s="38"/>
    </row>
    <row r="183" spans="2:1024" s="6" customFormat="1" ht="19.5" x14ac:dyDescent="0.2">
      <c r="B183" s="112"/>
      <c r="C183" s="34" t="s">
        <v>48</v>
      </c>
      <c r="D183" s="36"/>
      <c r="E183" s="36"/>
      <c r="F183" s="36"/>
      <c r="G183" s="36">
        <v>180</v>
      </c>
      <c r="H183" s="37">
        <v>3.73</v>
      </c>
      <c r="I183" s="37">
        <v>4.8099999999999996</v>
      </c>
      <c r="J183" s="37">
        <v>24.12</v>
      </c>
      <c r="K183" s="37">
        <v>154.62</v>
      </c>
      <c r="L183" s="44">
        <v>0.05</v>
      </c>
      <c r="M183" s="44">
        <v>7.0000000000000007E-2</v>
      </c>
      <c r="N183" s="44">
        <v>1.22</v>
      </c>
      <c r="O183" s="44">
        <v>29.47</v>
      </c>
      <c r="P183" s="44">
        <v>100.44</v>
      </c>
      <c r="Q183" s="44">
        <v>35.46</v>
      </c>
      <c r="R183" s="44">
        <v>72.72</v>
      </c>
      <c r="S183" s="44">
        <v>1.35</v>
      </c>
      <c r="T183" s="99" t="s">
        <v>213</v>
      </c>
      <c r="AMJ183" s="38"/>
    </row>
    <row r="184" spans="2:1024" s="6" customFormat="1" ht="18" customHeight="1" x14ac:dyDescent="0.2">
      <c r="B184" s="112"/>
      <c r="C184" s="28" t="s">
        <v>49</v>
      </c>
      <c r="D184" s="36"/>
      <c r="E184" s="36"/>
      <c r="F184" s="36"/>
      <c r="G184" s="36" t="s">
        <v>50</v>
      </c>
      <c r="H184" s="37">
        <v>0.1</v>
      </c>
      <c r="I184" s="37">
        <v>0</v>
      </c>
      <c r="J184" s="37">
        <v>15</v>
      </c>
      <c r="K184" s="37">
        <v>60</v>
      </c>
      <c r="L184" s="44">
        <v>0</v>
      </c>
      <c r="M184" s="44">
        <v>0</v>
      </c>
      <c r="N184" s="44">
        <v>0.02</v>
      </c>
      <c r="O184" s="44">
        <v>0.03</v>
      </c>
      <c r="P184" s="44">
        <v>11.11</v>
      </c>
      <c r="Q184" s="44">
        <v>1.44</v>
      </c>
      <c r="R184" s="44">
        <v>2.78</v>
      </c>
      <c r="S184" s="44">
        <v>0.31</v>
      </c>
      <c r="T184" s="99" t="s">
        <v>191</v>
      </c>
      <c r="AMJ184" s="38"/>
    </row>
    <row r="185" spans="2:1024" s="6" customFormat="1" ht="19.5" hidden="1" x14ac:dyDescent="0.2">
      <c r="B185" s="112"/>
      <c r="C185" s="28"/>
      <c r="D185" s="36"/>
      <c r="E185" s="36"/>
      <c r="F185" s="36"/>
      <c r="G185" s="36"/>
      <c r="H185" s="37"/>
      <c r="I185" s="37"/>
      <c r="J185" s="37"/>
      <c r="K185" s="37"/>
      <c r="L185" s="44"/>
      <c r="M185" s="44"/>
      <c r="N185" s="44"/>
      <c r="O185" s="44"/>
      <c r="P185" s="44"/>
      <c r="Q185" s="44"/>
      <c r="R185" s="44"/>
      <c r="S185" s="44"/>
      <c r="T185" s="99"/>
      <c r="AMJ185" s="38"/>
    </row>
    <row r="186" spans="2:1024" s="6" customFormat="1" ht="19.5" x14ac:dyDescent="0.2">
      <c r="B186" s="112"/>
      <c r="C186" s="28" t="s">
        <v>32</v>
      </c>
      <c r="D186" s="36"/>
      <c r="E186" s="36"/>
      <c r="F186" s="36"/>
      <c r="G186" s="36">
        <v>30</v>
      </c>
      <c r="H186" s="37">
        <v>2.37</v>
      </c>
      <c r="I186" s="37">
        <v>0.3</v>
      </c>
      <c r="J186" s="37">
        <v>14.5</v>
      </c>
      <c r="K186" s="37">
        <v>71</v>
      </c>
      <c r="L186" s="29">
        <v>4.8000000000000001E-2</v>
      </c>
      <c r="M186" s="29">
        <v>1.7999999999999999E-2</v>
      </c>
      <c r="N186" s="29">
        <v>0.48</v>
      </c>
      <c r="O186" s="29">
        <v>0</v>
      </c>
      <c r="P186" s="29">
        <v>6.9</v>
      </c>
      <c r="Q186" s="29">
        <v>9.9</v>
      </c>
      <c r="R186" s="29">
        <v>26.1</v>
      </c>
      <c r="S186" s="29">
        <v>0.6</v>
      </c>
      <c r="T186" s="99" t="s">
        <v>33</v>
      </c>
      <c r="AMJ186" s="38"/>
    </row>
    <row r="187" spans="2:1024" s="6" customFormat="1" ht="19.5" x14ac:dyDescent="0.2">
      <c r="B187" s="112"/>
      <c r="C187" s="28" t="s">
        <v>34</v>
      </c>
      <c r="D187" s="36"/>
      <c r="E187" s="36"/>
      <c r="F187" s="36"/>
      <c r="G187" s="36">
        <v>20</v>
      </c>
      <c r="H187" s="37">
        <v>1.32</v>
      </c>
      <c r="I187" s="37">
        <v>0.24</v>
      </c>
      <c r="J187" s="37">
        <v>6.68</v>
      </c>
      <c r="K187" s="37">
        <v>34.6</v>
      </c>
      <c r="L187" s="29">
        <v>1.048</v>
      </c>
      <c r="M187" s="29">
        <v>1.6E-2</v>
      </c>
      <c r="N187" s="29">
        <v>0.14000000000000001</v>
      </c>
      <c r="O187" s="29">
        <v>0</v>
      </c>
      <c r="P187" s="29">
        <v>7</v>
      </c>
      <c r="Q187" s="29">
        <v>9.4</v>
      </c>
      <c r="R187" s="29">
        <v>31.6</v>
      </c>
      <c r="S187" s="29">
        <v>0.78</v>
      </c>
      <c r="T187" s="99" t="s">
        <v>33</v>
      </c>
      <c r="AMJ187" s="38"/>
    </row>
    <row r="188" spans="2:1024" s="7" customFormat="1" ht="19.5" x14ac:dyDescent="0.2">
      <c r="B188" s="112"/>
      <c r="C188" s="28" t="s">
        <v>25</v>
      </c>
      <c r="D188" s="32"/>
      <c r="E188" s="32"/>
      <c r="F188" s="32"/>
      <c r="G188" s="32">
        <v>550</v>
      </c>
      <c r="H188" s="32">
        <f t="shared" ref="H188:S188" si="23">H182+H183+H184+H185+H186+H187</f>
        <v>22.720000000000002</v>
      </c>
      <c r="I188" s="32">
        <f t="shared" si="23"/>
        <v>27.95</v>
      </c>
      <c r="J188" s="32">
        <f t="shared" si="23"/>
        <v>75.099999999999994</v>
      </c>
      <c r="K188" s="32">
        <f t="shared" si="23"/>
        <v>644.22</v>
      </c>
      <c r="L188" s="32">
        <f t="shared" si="23"/>
        <v>1.246</v>
      </c>
      <c r="M188" s="32">
        <f t="shared" si="23"/>
        <v>0.23399999999999999</v>
      </c>
      <c r="N188" s="32">
        <f t="shared" si="23"/>
        <v>6.56</v>
      </c>
      <c r="O188" s="32">
        <f t="shared" si="23"/>
        <v>30.23</v>
      </c>
      <c r="P188" s="32">
        <f t="shared" si="23"/>
        <v>142.95000000000002</v>
      </c>
      <c r="Q188" s="32">
        <f t="shared" si="23"/>
        <v>79.53</v>
      </c>
      <c r="R188" s="32">
        <f t="shared" si="23"/>
        <v>267.03000000000003</v>
      </c>
      <c r="S188" s="32">
        <f t="shared" si="23"/>
        <v>4.62</v>
      </c>
      <c r="T188" s="97"/>
      <c r="AMJ188" s="38"/>
    </row>
    <row r="189" spans="2:1024" s="6" customFormat="1" ht="17.25" customHeight="1" x14ac:dyDescent="0.2">
      <c r="B189" s="112" t="s">
        <v>26</v>
      </c>
      <c r="C189" s="104" t="s">
        <v>232</v>
      </c>
      <c r="D189" s="36"/>
      <c r="E189" s="36"/>
      <c r="F189" s="36"/>
      <c r="G189" s="36">
        <v>60</v>
      </c>
      <c r="H189" s="37">
        <v>0.72</v>
      </c>
      <c r="I189" s="37">
        <v>0.12</v>
      </c>
      <c r="J189" s="37">
        <v>2.76</v>
      </c>
      <c r="K189" s="37">
        <v>15.6</v>
      </c>
      <c r="L189" s="37">
        <v>0.04</v>
      </c>
      <c r="M189" s="37">
        <v>0.02</v>
      </c>
      <c r="N189" s="37">
        <v>0.24</v>
      </c>
      <c r="O189" s="37">
        <v>15</v>
      </c>
      <c r="P189" s="37">
        <v>8.4</v>
      </c>
      <c r="Q189" s="37">
        <v>10.67</v>
      </c>
      <c r="R189" s="37">
        <v>19.73</v>
      </c>
      <c r="S189" s="37">
        <v>0.54</v>
      </c>
      <c r="T189" s="99" t="s">
        <v>162</v>
      </c>
      <c r="AMJ189" s="38"/>
    </row>
    <row r="190" spans="2:1024" s="6" customFormat="1" ht="18.95" customHeight="1" x14ac:dyDescent="0.2">
      <c r="B190" s="112"/>
      <c r="C190" s="28" t="s">
        <v>152</v>
      </c>
      <c r="D190" s="36"/>
      <c r="E190" s="36"/>
      <c r="F190" s="36"/>
      <c r="G190" s="36" t="s">
        <v>153</v>
      </c>
      <c r="H190" s="37">
        <v>0.79</v>
      </c>
      <c r="I190" s="37">
        <v>3.87</v>
      </c>
      <c r="J190" s="37">
        <v>13.67</v>
      </c>
      <c r="K190" s="37">
        <v>96.97</v>
      </c>
      <c r="L190" s="37">
        <v>0.08</v>
      </c>
      <c r="M190" s="37">
        <v>7.0000000000000007E-2</v>
      </c>
      <c r="N190" s="37">
        <v>1.18</v>
      </c>
      <c r="O190" s="37">
        <v>13.78</v>
      </c>
      <c r="P190" s="37">
        <v>42</v>
      </c>
      <c r="Q190" s="37">
        <v>27</v>
      </c>
      <c r="R190" s="37">
        <v>66.650000000000006</v>
      </c>
      <c r="S190" s="37">
        <v>1.5</v>
      </c>
      <c r="T190" s="99" t="s">
        <v>214</v>
      </c>
      <c r="AMJ190" s="38"/>
    </row>
    <row r="191" spans="2:1024" s="6" customFormat="1" ht="19.5" x14ac:dyDescent="0.2">
      <c r="B191" s="112"/>
      <c r="C191" s="104" t="s">
        <v>237</v>
      </c>
      <c r="D191" s="36"/>
      <c r="E191" s="36"/>
      <c r="F191" s="36"/>
      <c r="G191" s="36" t="s">
        <v>59</v>
      </c>
      <c r="H191" s="37">
        <v>12.74</v>
      </c>
      <c r="I191" s="37">
        <v>6.72</v>
      </c>
      <c r="J191" s="37">
        <v>6.72</v>
      </c>
      <c r="K191" s="37">
        <v>138.6</v>
      </c>
      <c r="L191" s="37">
        <v>7.0000000000000007E-2</v>
      </c>
      <c r="M191" s="37">
        <v>7.0000000000000007E-2</v>
      </c>
      <c r="N191" s="37">
        <v>0.86</v>
      </c>
      <c r="O191" s="37">
        <v>2.0299999999999998</v>
      </c>
      <c r="P191" s="37">
        <v>27.45</v>
      </c>
      <c r="Q191" s="37">
        <v>29.03</v>
      </c>
      <c r="R191" s="37">
        <v>149.06</v>
      </c>
      <c r="S191" s="37">
        <v>0.63</v>
      </c>
      <c r="T191" s="97" t="s">
        <v>215</v>
      </c>
      <c r="AMJ191" s="38"/>
    </row>
    <row r="192" spans="2:1024" s="6" customFormat="1" ht="19.5" x14ac:dyDescent="0.2">
      <c r="B192" s="112"/>
      <c r="C192" s="28" t="s">
        <v>88</v>
      </c>
      <c r="D192" s="36"/>
      <c r="E192" s="36"/>
      <c r="F192" s="36"/>
      <c r="G192" s="36">
        <v>180</v>
      </c>
      <c r="H192" s="37">
        <v>4.5199999999999996</v>
      </c>
      <c r="I192" s="37">
        <v>7.33</v>
      </c>
      <c r="J192" s="37">
        <v>49.68</v>
      </c>
      <c r="K192" s="37">
        <v>282.77999999999997</v>
      </c>
      <c r="L192" s="44">
        <v>0.03</v>
      </c>
      <c r="M192" s="44">
        <v>0.02</v>
      </c>
      <c r="N192" s="44">
        <v>0.81</v>
      </c>
      <c r="O192" s="44">
        <v>0</v>
      </c>
      <c r="P192" s="44">
        <v>1.64</v>
      </c>
      <c r="Q192" s="44">
        <v>19.600000000000001</v>
      </c>
      <c r="R192" s="44">
        <v>73.13</v>
      </c>
      <c r="S192" s="44">
        <v>0.63</v>
      </c>
      <c r="T192" s="97" t="s">
        <v>216</v>
      </c>
      <c r="AMJ192" s="38"/>
    </row>
    <row r="193" spans="2:1024" s="6" customFormat="1" ht="19.5" x14ac:dyDescent="0.2">
      <c r="B193" s="112"/>
      <c r="C193" s="28" t="s">
        <v>89</v>
      </c>
      <c r="D193" s="41"/>
      <c r="E193" s="41"/>
      <c r="F193" s="41">
        <v>8.7999999999999995E-2</v>
      </c>
      <c r="G193" s="41">
        <v>200</v>
      </c>
      <c r="H193" s="42">
        <v>0.34</v>
      </c>
      <c r="I193" s="42">
        <v>0</v>
      </c>
      <c r="J193" s="42">
        <v>24.26</v>
      </c>
      <c r="K193" s="37">
        <v>98.4</v>
      </c>
      <c r="L193" s="37">
        <v>0</v>
      </c>
      <c r="M193" s="37">
        <v>0</v>
      </c>
      <c r="N193" s="37">
        <v>0.02</v>
      </c>
      <c r="O193" s="37">
        <v>7.0000000000000007E-2</v>
      </c>
      <c r="P193" s="37">
        <v>10.5</v>
      </c>
      <c r="Q193" s="37">
        <v>1.34</v>
      </c>
      <c r="R193" s="37">
        <v>5.28</v>
      </c>
      <c r="S193" s="37">
        <v>0.28999999999999998</v>
      </c>
      <c r="T193" s="99" t="s">
        <v>217</v>
      </c>
      <c r="AMJ193" s="38"/>
    </row>
    <row r="194" spans="2:1024" s="6" customFormat="1" ht="19.5" x14ac:dyDescent="0.2">
      <c r="B194" s="112"/>
      <c r="C194" s="28" t="s">
        <v>32</v>
      </c>
      <c r="D194" s="36"/>
      <c r="E194" s="36"/>
      <c r="F194" s="36"/>
      <c r="G194" s="36">
        <v>30</v>
      </c>
      <c r="H194" s="37">
        <v>2.37</v>
      </c>
      <c r="I194" s="37">
        <v>0.3</v>
      </c>
      <c r="J194" s="37">
        <v>14.5</v>
      </c>
      <c r="K194" s="37">
        <v>71</v>
      </c>
      <c r="L194" s="29">
        <v>4.8000000000000001E-2</v>
      </c>
      <c r="M194" s="29">
        <v>1.7999999999999999E-2</v>
      </c>
      <c r="N194" s="29">
        <v>0.48</v>
      </c>
      <c r="O194" s="29">
        <v>0</v>
      </c>
      <c r="P194" s="29">
        <v>6.9</v>
      </c>
      <c r="Q194" s="29">
        <v>9.9</v>
      </c>
      <c r="R194" s="29">
        <v>26.1</v>
      </c>
      <c r="S194" s="29">
        <v>0.6</v>
      </c>
      <c r="T194" s="99" t="s">
        <v>33</v>
      </c>
      <c r="AMJ194" s="38"/>
    </row>
    <row r="195" spans="2:1024" s="6" customFormat="1" ht="19.5" x14ac:dyDescent="0.2">
      <c r="B195" s="112"/>
      <c r="C195" s="28" t="s">
        <v>34</v>
      </c>
      <c r="D195" s="36"/>
      <c r="E195" s="36"/>
      <c r="F195" s="36"/>
      <c r="G195" s="36">
        <v>20</v>
      </c>
      <c r="H195" s="37">
        <v>1.32</v>
      </c>
      <c r="I195" s="37">
        <v>0.24</v>
      </c>
      <c r="J195" s="37">
        <v>6.68</v>
      </c>
      <c r="K195" s="37">
        <v>34.6</v>
      </c>
      <c r="L195" s="29">
        <v>1.048</v>
      </c>
      <c r="M195" s="29">
        <v>1.6E-2</v>
      </c>
      <c r="N195" s="29">
        <v>0.14000000000000001</v>
      </c>
      <c r="O195" s="29">
        <v>0</v>
      </c>
      <c r="P195" s="29">
        <v>7</v>
      </c>
      <c r="Q195" s="29">
        <v>9.4</v>
      </c>
      <c r="R195" s="29">
        <v>31.6</v>
      </c>
      <c r="S195" s="29">
        <v>0.78</v>
      </c>
      <c r="T195" s="99" t="s">
        <v>33</v>
      </c>
      <c r="AMJ195" s="38"/>
    </row>
    <row r="196" spans="2:1024" s="7" customFormat="1" ht="19.5" x14ac:dyDescent="0.2">
      <c r="B196" s="112"/>
      <c r="C196" s="28" t="s">
        <v>25</v>
      </c>
      <c r="D196" s="32"/>
      <c r="E196" s="32"/>
      <c r="F196" s="32"/>
      <c r="G196" s="32">
        <v>890</v>
      </c>
      <c r="H196" s="32">
        <f t="shared" ref="H196:S196" si="24">H189+H190+H191+H192+H193+H194+H195</f>
        <v>22.8</v>
      </c>
      <c r="I196" s="32">
        <f t="shared" si="24"/>
        <v>18.579999999999998</v>
      </c>
      <c r="J196" s="32">
        <f t="shared" si="24"/>
        <v>118.27000000000001</v>
      </c>
      <c r="K196" s="32">
        <f t="shared" si="24"/>
        <v>737.94999999999993</v>
      </c>
      <c r="L196" s="32">
        <f t="shared" si="24"/>
        <v>1.3160000000000001</v>
      </c>
      <c r="M196" s="32">
        <f t="shared" si="24"/>
        <v>0.21400000000000002</v>
      </c>
      <c r="N196" s="32">
        <f t="shared" si="24"/>
        <v>3.73</v>
      </c>
      <c r="O196" s="32">
        <f t="shared" si="24"/>
        <v>30.880000000000003</v>
      </c>
      <c r="P196" s="32">
        <f t="shared" si="24"/>
        <v>103.89</v>
      </c>
      <c r="Q196" s="32">
        <f t="shared" si="24"/>
        <v>106.94000000000003</v>
      </c>
      <c r="R196" s="32">
        <f t="shared" si="24"/>
        <v>371.55</v>
      </c>
      <c r="S196" s="32">
        <f t="shared" si="24"/>
        <v>4.97</v>
      </c>
      <c r="T196" s="97"/>
      <c r="AMJ196" s="38"/>
    </row>
    <row r="197" spans="2:1024" s="7" customFormat="1" ht="19.5" x14ac:dyDescent="0.2">
      <c r="B197" s="112"/>
      <c r="C197" s="28" t="s">
        <v>35</v>
      </c>
      <c r="D197" s="32"/>
      <c r="E197" s="32"/>
      <c r="F197" s="32"/>
      <c r="G197" s="32">
        <f t="shared" ref="G197:S197" si="25">G188+G196</f>
        <v>1440</v>
      </c>
      <c r="H197" s="32">
        <f t="shared" si="25"/>
        <v>45.52</v>
      </c>
      <c r="I197" s="32">
        <f t="shared" si="25"/>
        <v>46.53</v>
      </c>
      <c r="J197" s="32">
        <f t="shared" si="25"/>
        <v>193.37</v>
      </c>
      <c r="K197" s="32">
        <f t="shared" si="25"/>
        <v>1382.17</v>
      </c>
      <c r="L197" s="32">
        <f t="shared" si="25"/>
        <v>2.5620000000000003</v>
      </c>
      <c r="M197" s="32">
        <f t="shared" si="25"/>
        <v>0.44800000000000001</v>
      </c>
      <c r="N197" s="32">
        <f t="shared" si="25"/>
        <v>10.29</v>
      </c>
      <c r="O197" s="32">
        <f t="shared" si="25"/>
        <v>61.11</v>
      </c>
      <c r="P197" s="32">
        <f t="shared" si="25"/>
        <v>246.84000000000003</v>
      </c>
      <c r="Q197" s="32">
        <f t="shared" si="25"/>
        <v>186.47000000000003</v>
      </c>
      <c r="R197" s="32">
        <f t="shared" si="25"/>
        <v>638.58000000000004</v>
      </c>
      <c r="S197" s="32">
        <f t="shared" si="25"/>
        <v>9.59</v>
      </c>
      <c r="T197" s="28"/>
      <c r="AMJ197" s="38"/>
    </row>
    <row r="198" spans="2:1024" s="6" customFormat="1" ht="94.15" customHeight="1" x14ac:dyDescent="0.2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</row>
    <row r="199" spans="2:1024" s="7" customFormat="1" ht="15.75" customHeight="1" x14ac:dyDescent="0.2">
      <c r="B199" s="112" t="s">
        <v>2</v>
      </c>
      <c r="C199" s="112" t="s">
        <v>3</v>
      </c>
      <c r="D199" s="28"/>
      <c r="E199" s="28"/>
      <c r="F199" s="28"/>
      <c r="G199" s="112" t="s">
        <v>4</v>
      </c>
      <c r="H199" s="115" t="s">
        <v>5</v>
      </c>
      <c r="I199" s="115" t="s">
        <v>6</v>
      </c>
      <c r="J199" s="115" t="s">
        <v>7</v>
      </c>
      <c r="K199" s="115" t="s">
        <v>8</v>
      </c>
      <c r="L199" s="116" t="s">
        <v>9</v>
      </c>
      <c r="M199" s="116"/>
      <c r="N199" s="116"/>
      <c r="O199" s="116"/>
      <c r="P199" s="116" t="s">
        <v>10</v>
      </c>
      <c r="Q199" s="116"/>
      <c r="R199" s="116"/>
      <c r="S199" s="116"/>
      <c r="T199" s="112" t="s">
        <v>11</v>
      </c>
    </row>
    <row r="200" spans="2:1024" s="7" customFormat="1" ht="15.75" customHeight="1" x14ac:dyDescent="0.2">
      <c r="B200" s="112"/>
      <c r="C200" s="112"/>
      <c r="D200" s="28"/>
      <c r="E200" s="28"/>
      <c r="F200" s="28"/>
      <c r="G200" s="112"/>
      <c r="H200" s="115"/>
      <c r="I200" s="115"/>
      <c r="J200" s="115"/>
      <c r="K200" s="115"/>
      <c r="L200" s="116"/>
      <c r="M200" s="116"/>
      <c r="N200" s="116"/>
      <c r="O200" s="116"/>
      <c r="P200" s="116"/>
      <c r="Q200" s="116"/>
      <c r="R200" s="116"/>
      <c r="S200" s="116"/>
      <c r="T200" s="112"/>
    </row>
    <row r="201" spans="2:1024" s="7" customFormat="1" ht="11.45" customHeight="1" x14ac:dyDescent="0.2">
      <c r="B201" s="112"/>
      <c r="C201" s="112"/>
      <c r="D201" s="30"/>
      <c r="E201" s="30"/>
      <c r="F201" s="30"/>
      <c r="G201" s="112"/>
      <c r="H201" s="115"/>
      <c r="I201" s="115"/>
      <c r="J201" s="115"/>
      <c r="K201" s="115"/>
      <c r="L201" s="116"/>
      <c r="M201" s="116"/>
      <c r="N201" s="116"/>
      <c r="O201" s="116"/>
      <c r="P201" s="116"/>
      <c r="Q201" s="116"/>
      <c r="R201" s="116"/>
      <c r="S201" s="116"/>
      <c r="T201" s="112"/>
    </row>
    <row r="202" spans="2:1024" s="7" customFormat="1" ht="27.6" customHeight="1" x14ac:dyDescent="0.2">
      <c r="B202" s="112"/>
      <c r="C202" s="112"/>
      <c r="D202" s="31"/>
      <c r="E202" s="31"/>
      <c r="F202" s="31"/>
      <c r="G202" s="112"/>
      <c r="H202" s="115"/>
      <c r="I202" s="115"/>
      <c r="J202" s="115"/>
      <c r="K202" s="115"/>
      <c r="L202" s="29" t="s">
        <v>12</v>
      </c>
      <c r="M202" s="29" t="s">
        <v>13</v>
      </c>
      <c r="N202" s="29" t="s">
        <v>14</v>
      </c>
      <c r="O202" s="29" t="s">
        <v>15</v>
      </c>
      <c r="P202" s="29" t="s">
        <v>16</v>
      </c>
      <c r="Q202" s="29" t="s">
        <v>17</v>
      </c>
      <c r="R202" s="29" t="s">
        <v>18</v>
      </c>
      <c r="S202" s="29" t="s">
        <v>19</v>
      </c>
      <c r="T202" s="112"/>
    </row>
    <row r="203" spans="2:1024" s="6" customFormat="1" ht="6" hidden="1" customHeight="1" x14ac:dyDescent="0.2">
      <c r="B203" s="28"/>
      <c r="C203" s="53"/>
      <c r="D203" s="54"/>
      <c r="E203" s="54"/>
      <c r="F203" s="54"/>
      <c r="G203" s="54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112"/>
    </row>
    <row r="204" spans="2:1024" s="6" customFormat="1" ht="19.5" x14ac:dyDescent="0.2">
      <c r="B204" s="117" t="s">
        <v>90</v>
      </c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</row>
    <row r="205" spans="2:1024" s="6" customFormat="1" ht="19.5" x14ac:dyDescent="0.2">
      <c r="B205" s="112" t="s">
        <v>21</v>
      </c>
      <c r="C205" s="94" t="s">
        <v>62</v>
      </c>
      <c r="D205" s="36"/>
      <c r="E205" s="36"/>
      <c r="F205" s="36"/>
      <c r="G205" s="36" t="s">
        <v>63</v>
      </c>
      <c r="H205" s="37">
        <v>5.0999999999999996</v>
      </c>
      <c r="I205" s="37">
        <v>4.5999999999999996</v>
      </c>
      <c r="J205" s="37">
        <v>0.3</v>
      </c>
      <c r="K205" s="37">
        <v>63</v>
      </c>
      <c r="L205" s="44">
        <v>0.03</v>
      </c>
      <c r="M205" s="44">
        <v>0.18</v>
      </c>
      <c r="N205" s="44">
        <v>0.08</v>
      </c>
      <c r="O205" s="44">
        <v>0</v>
      </c>
      <c r="P205" s="44">
        <v>22</v>
      </c>
      <c r="Q205" s="44">
        <v>4.8</v>
      </c>
      <c r="R205" s="44">
        <v>76.8</v>
      </c>
      <c r="S205" s="44">
        <v>1</v>
      </c>
      <c r="T205" s="99" t="s">
        <v>206</v>
      </c>
      <c r="AMJ205" s="38"/>
    </row>
    <row r="206" spans="2:1024" s="6" customFormat="1" ht="19.5" x14ac:dyDescent="0.2">
      <c r="B206" s="112"/>
      <c r="C206" s="28" t="s">
        <v>57</v>
      </c>
      <c r="D206" s="36"/>
      <c r="E206" s="36"/>
      <c r="F206" s="36"/>
      <c r="G206" s="36">
        <v>180</v>
      </c>
      <c r="H206" s="37">
        <v>3.74</v>
      </c>
      <c r="I206" s="37">
        <v>6.12</v>
      </c>
      <c r="J206" s="37">
        <v>22.28</v>
      </c>
      <c r="K206" s="37">
        <v>159.12</v>
      </c>
      <c r="L206" s="44">
        <v>0.17</v>
      </c>
      <c r="M206" s="44">
        <v>0.13</v>
      </c>
      <c r="N206" s="44">
        <v>1.63</v>
      </c>
      <c r="O206" s="44">
        <v>21.79</v>
      </c>
      <c r="P206" s="44">
        <v>44.37</v>
      </c>
      <c r="Q206" s="44">
        <v>33.299999999999997</v>
      </c>
      <c r="R206" s="44">
        <v>103.91</v>
      </c>
      <c r="S206" s="44">
        <v>1.21</v>
      </c>
      <c r="T206" s="99" t="s">
        <v>200</v>
      </c>
      <c r="AMJ206" s="38"/>
    </row>
    <row r="207" spans="2:1024" s="6" customFormat="1" ht="19.5" x14ac:dyDescent="0.2">
      <c r="B207" s="112"/>
      <c r="C207" s="28" t="s">
        <v>65</v>
      </c>
      <c r="D207" s="36"/>
      <c r="E207" s="36"/>
      <c r="F207" s="36"/>
      <c r="G207" s="36">
        <v>200</v>
      </c>
      <c r="H207" s="37">
        <v>0.08</v>
      </c>
      <c r="I207" s="37">
        <v>0</v>
      </c>
      <c r="J207" s="37">
        <v>27.08</v>
      </c>
      <c r="K207" s="37">
        <v>108.6</v>
      </c>
      <c r="L207" s="37">
        <v>0.02</v>
      </c>
      <c r="M207" s="37">
        <v>0.01</v>
      </c>
      <c r="N207" s="37">
        <v>0.08</v>
      </c>
      <c r="O207" s="37">
        <v>12.9</v>
      </c>
      <c r="P207" s="37">
        <v>23.52</v>
      </c>
      <c r="Q207" s="37">
        <v>6.5</v>
      </c>
      <c r="R207" s="37">
        <v>11.5</v>
      </c>
      <c r="S207" s="37">
        <v>0.24</v>
      </c>
      <c r="T207" s="99" t="s">
        <v>66</v>
      </c>
      <c r="AMJ207" s="38"/>
    </row>
    <row r="208" spans="2:1024" s="6" customFormat="1" ht="19.5" x14ac:dyDescent="0.2">
      <c r="B208" s="112"/>
      <c r="C208" s="28" t="s">
        <v>32</v>
      </c>
      <c r="D208" s="36"/>
      <c r="E208" s="36"/>
      <c r="F208" s="36"/>
      <c r="G208" s="36">
        <v>30</v>
      </c>
      <c r="H208" s="37">
        <v>2.37</v>
      </c>
      <c r="I208" s="37">
        <v>0.3</v>
      </c>
      <c r="J208" s="37">
        <v>14.5</v>
      </c>
      <c r="K208" s="37">
        <v>71</v>
      </c>
      <c r="L208" s="29">
        <v>4.8000000000000001E-2</v>
      </c>
      <c r="M208" s="29">
        <v>1.7999999999999999E-2</v>
      </c>
      <c r="N208" s="29">
        <v>0.48</v>
      </c>
      <c r="O208" s="29">
        <v>0</v>
      </c>
      <c r="P208" s="29">
        <v>6.9</v>
      </c>
      <c r="Q208" s="29">
        <v>9.9</v>
      </c>
      <c r="R208" s="29">
        <v>26.1</v>
      </c>
      <c r="S208" s="29">
        <v>0.6</v>
      </c>
      <c r="T208" s="99" t="s">
        <v>33</v>
      </c>
      <c r="AMJ208" s="38"/>
    </row>
    <row r="209" spans="2:1024" s="6" customFormat="1" ht="19.5" x14ac:dyDescent="0.2">
      <c r="B209" s="112"/>
      <c r="C209" s="94" t="s">
        <v>34</v>
      </c>
      <c r="D209" s="36"/>
      <c r="E209" s="36"/>
      <c r="F209" s="36"/>
      <c r="G209" s="36">
        <v>20</v>
      </c>
      <c r="H209" s="37">
        <v>1.32</v>
      </c>
      <c r="I209" s="37">
        <v>0.24</v>
      </c>
      <c r="J209" s="37">
        <v>6.68</v>
      </c>
      <c r="K209" s="37">
        <v>34.6</v>
      </c>
      <c r="L209" s="95">
        <v>1.048</v>
      </c>
      <c r="M209" s="95">
        <v>1.6E-2</v>
      </c>
      <c r="N209" s="95">
        <v>0.14000000000000001</v>
      </c>
      <c r="O209" s="95">
        <v>0</v>
      </c>
      <c r="P209" s="95">
        <v>7</v>
      </c>
      <c r="Q209" s="95">
        <v>9.4</v>
      </c>
      <c r="R209" s="95">
        <v>31.6</v>
      </c>
      <c r="S209" s="95">
        <v>0.78</v>
      </c>
      <c r="T209" s="99" t="s">
        <v>33</v>
      </c>
      <c r="AMJ209" s="38"/>
    </row>
    <row r="210" spans="2:1024" s="6" customFormat="1" ht="19.5" x14ac:dyDescent="0.2">
      <c r="B210" s="112"/>
      <c r="C210" s="104" t="s">
        <v>231</v>
      </c>
      <c r="D210" s="36"/>
      <c r="E210" s="36"/>
      <c r="F210" s="36"/>
      <c r="G210" s="36" t="s">
        <v>40</v>
      </c>
      <c r="H210" s="37">
        <v>0.4</v>
      </c>
      <c r="I210" s="37">
        <v>0</v>
      </c>
      <c r="J210" s="37">
        <v>12.6</v>
      </c>
      <c r="K210" s="37">
        <v>52</v>
      </c>
      <c r="L210" s="95">
        <v>0.04</v>
      </c>
      <c r="M210" s="95">
        <v>0.03</v>
      </c>
      <c r="N210" s="95">
        <v>0.2</v>
      </c>
      <c r="O210" s="95">
        <v>60</v>
      </c>
      <c r="P210" s="95">
        <v>34</v>
      </c>
      <c r="Q210" s="95">
        <v>13</v>
      </c>
      <c r="R210" s="95">
        <v>23</v>
      </c>
      <c r="S210" s="95">
        <v>0.3</v>
      </c>
      <c r="T210" s="99" t="s">
        <v>207</v>
      </c>
      <c r="AMJ210" s="38"/>
    </row>
    <row r="211" spans="2:1024" s="7" customFormat="1" ht="19.5" x14ac:dyDescent="0.2">
      <c r="B211" s="112"/>
      <c r="C211" s="28" t="s">
        <v>25</v>
      </c>
      <c r="D211" s="32"/>
      <c r="E211" s="32"/>
      <c r="F211" s="32"/>
      <c r="G211" s="32">
        <v>570</v>
      </c>
      <c r="H211" s="32">
        <f t="shared" ref="H211:S211" si="26">H205+H206+H207+H208+H210</f>
        <v>11.69</v>
      </c>
      <c r="I211" s="32">
        <v>11.26</v>
      </c>
      <c r="J211" s="32">
        <f t="shared" si="26"/>
        <v>76.759999999999991</v>
      </c>
      <c r="K211" s="32">
        <v>488.32</v>
      </c>
      <c r="L211" s="32">
        <f t="shared" si="26"/>
        <v>0.308</v>
      </c>
      <c r="M211" s="32">
        <f t="shared" si="26"/>
        <v>0.36799999999999999</v>
      </c>
      <c r="N211" s="32">
        <f t="shared" si="26"/>
        <v>2.4700000000000002</v>
      </c>
      <c r="O211" s="32">
        <f t="shared" si="26"/>
        <v>94.69</v>
      </c>
      <c r="P211" s="32">
        <f t="shared" si="26"/>
        <v>130.79000000000002</v>
      </c>
      <c r="Q211" s="32">
        <f t="shared" si="26"/>
        <v>67.5</v>
      </c>
      <c r="R211" s="32">
        <f t="shared" si="26"/>
        <v>241.30999999999997</v>
      </c>
      <c r="S211" s="32">
        <f t="shared" si="26"/>
        <v>3.35</v>
      </c>
      <c r="T211" s="97"/>
      <c r="AMJ211" s="38"/>
    </row>
    <row r="212" spans="2:1024" s="6" customFormat="1" ht="19.5" x14ac:dyDescent="0.2">
      <c r="B212" s="112" t="s">
        <v>26</v>
      </c>
      <c r="C212" s="104" t="s">
        <v>232</v>
      </c>
      <c r="D212" s="36"/>
      <c r="E212" s="36"/>
      <c r="F212" s="36"/>
      <c r="G212" s="36">
        <v>60</v>
      </c>
      <c r="H212" s="37">
        <v>0.48</v>
      </c>
      <c r="I212" s="37">
        <v>0</v>
      </c>
      <c r="J212" s="37">
        <v>2.04</v>
      </c>
      <c r="K212" s="37">
        <v>9.6</v>
      </c>
      <c r="L212" s="37">
        <v>0.01</v>
      </c>
      <c r="M212" s="37">
        <v>0.01</v>
      </c>
      <c r="N212" s="37">
        <v>0.11</v>
      </c>
      <c r="O212" s="37">
        <v>1.62</v>
      </c>
      <c r="P212" s="37">
        <v>7.44</v>
      </c>
      <c r="Q212" s="37">
        <v>7.98</v>
      </c>
      <c r="R212" s="37">
        <v>19.73</v>
      </c>
      <c r="S212" s="37">
        <v>0.19</v>
      </c>
      <c r="T212" s="99" t="s">
        <v>162</v>
      </c>
      <c r="AMJ212" s="38"/>
    </row>
    <row r="213" spans="2:1024" s="6" customFormat="1" ht="19.5" x14ac:dyDescent="0.2">
      <c r="B213" s="112"/>
      <c r="C213" s="28" t="s">
        <v>58</v>
      </c>
      <c r="D213" s="36"/>
      <c r="E213" s="36"/>
      <c r="F213" s="36"/>
      <c r="G213" s="36">
        <v>250</v>
      </c>
      <c r="H213" s="37">
        <v>5.23</v>
      </c>
      <c r="I213" s="37">
        <v>6.28</v>
      </c>
      <c r="J213" s="37">
        <v>29</v>
      </c>
      <c r="K213" s="37">
        <v>193.5</v>
      </c>
      <c r="L213" s="37">
        <v>0.08</v>
      </c>
      <c r="M213" s="37">
        <v>0.05</v>
      </c>
      <c r="N213" s="37">
        <v>0.78</v>
      </c>
      <c r="O213" s="37">
        <v>5.75</v>
      </c>
      <c r="P213" s="37">
        <v>18.22</v>
      </c>
      <c r="Q213" s="37">
        <v>18.13</v>
      </c>
      <c r="R213" s="37">
        <v>47.35</v>
      </c>
      <c r="S213" s="37">
        <v>0.68</v>
      </c>
      <c r="T213" s="99" t="s">
        <v>208</v>
      </c>
      <c r="AMJ213" s="38"/>
    </row>
    <row r="214" spans="2:1024" s="6" customFormat="1" ht="19.5" x14ac:dyDescent="0.2">
      <c r="B214" s="112"/>
      <c r="C214" s="28" t="s">
        <v>91</v>
      </c>
      <c r="D214" s="36"/>
      <c r="E214" s="36"/>
      <c r="F214" s="36"/>
      <c r="G214" s="36" t="s">
        <v>29</v>
      </c>
      <c r="H214" s="37">
        <v>19.260000000000002</v>
      </c>
      <c r="I214" s="37">
        <v>17.100000000000001</v>
      </c>
      <c r="J214" s="37">
        <v>1.26</v>
      </c>
      <c r="K214" s="37">
        <v>235.8</v>
      </c>
      <c r="L214" s="37">
        <v>0.03</v>
      </c>
      <c r="M214" s="37">
        <v>0.12</v>
      </c>
      <c r="N214" s="37">
        <v>4.32</v>
      </c>
      <c r="O214" s="37">
        <v>0</v>
      </c>
      <c r="P214" s="37">
        <v>35.1</v>
      </c>
      <c r="Q214" s="37">
        <v>18</v>
      </c>
      <c r="R214" s="37">
        <v>128.69999999999999</v>
      </c>
      <c r="S214" s="37">
        <v>1.62</v>
      </c>
      <c r="T214" s="97" t="s">
        <v>209</v>
      </c>
      <c r="AMJ214" s="38"/>
    </row>
    <row r="215" spans="2:1024" s="6" customFormat="1" ht="19.5" x14ac:dyDescent="0.2">
      <c r="B215" s="112"/>
      <c r="C215" s="28" t="s">
        <v>92</v>
      </c>
      <c r="D215" s="36"/>
      <c r="E215" s="36"/>
      <c r="F215" s="36">
        <v>180</v>
      </c>
      <c r="G215" s="36">
        <v>180</v>
      </c>
      <c r="H215" s="37">
        <v>2.59</v>
      </c>
      <c r="I215" s="37">
        <v>11.52</v>
      </c>
      <c r="J215" s="37">
        <v>31.96</v>
      </c>
      <c r="K215" s="37">
        <v>241.92</v>
      </c>
      <c r="L215" s="44">
        <v>0.09</v>
      </c>
      <c r="M215" s="44">
        <v>0.1</v>
      </c>
      <c r="N215" s="44">
        <v>1.44</v>
      </c>
      <c r="O215" s="44">
        <v>14.94</v>
      </c>
      <c r="P215" s="44">
        <v>59.49</v>
      </c>
      <c r="Q215" s="44">
        <v>34.92</v>
      </c>
      <c r="R215" s="44">
        <v>86.44</v>
      </c>
      <c r="S215" s="44">
        <v>1.39</v>
      </c>
      <c r="T215" s="99" t="s">
        <v>210</v>
      </c>
      <c r="AMJ215" s="38"/>
    </row>
    <row r="216" spans="2:1024" s="6" customFormat="1" ht="16.5" customHeight="1" x14ac:dyDescent="0.2">
      <c r="B216" s="112"/>
      <c r="C216" s="28" t="s">
        <v>54</v>
      </c>
      <c r="D216" s="36"/>
      <c r="E216" s="36"/>
      <c r="F216" s="36"/>
      <c r="G216" s="36">
        <v>200</v>
      </c>
      <c r="H216" s="37">
        <v>0.08</v>
      </c>
      <c r="I216" s="37">
        <v>0</v>
      </c>
      <c r="J216" s="37">
        <v>21.82</v>
      </c>
      <c r="K216" s="37">
        <v>87.6</v>
      </c>
      <c r="L216" s="44">
        <v>0</v>
      </c>
      <c r="M216" s="44">
        <v>0.01</v>
      </c>
      <c r="N216" s="44">
        <v>0.14000000000000001</v>
      </c>
      <c r="O216" s="44">
        <v>0.4</v>
      </c>
      <c r="P216" s="44">
        <v>31.82</v>
      </c>
      <c r="Q216" s="44">
        <v>6</v>
      </c>
      <c r="R216" s="44">
        <v>15.4</v>
      </c>
      <c r="S216" s="44">
        <v>1.25</v>
      </c>
      <c r="T216" s="99" t="s">
        <v>211</v>
      </c>
      <c r="AMJ216" s="38"/>
    </row>
    <row r="217" spans="2:1024" s="6" customFormat="1" ht="16.5" customHeight="1" x14ac:dyDescent="0.2">
      <c r="B217" s="112"/>
      <c r="C217" s="28" t="s">
        <v>32</v>
      </c>
      <c r="D217" s="36"/>
      <c r="E217" s="36"/>
      <c r="F217" s="36"/>
      <c r="G217" s="36">
        <v>30</v>
      </c>
      <c r="H217" s="37">
        <v>2.37</v>
      </c>
      <c r="I217" s="37">
        <v>0.3</v>
      </c>
      <c r="J217" s="37">
        <v>14.5</v>
      </c>
      <c r="K217" s="37">
        <v>71</v>
      </c>
      <c r="L217" s="29">
        <v>4.8000000000000001E-2</v>
      </c>
      <c r="M217" s="29">
        <v>1.7999999999999999E-2</v>
      </c>
      <c r="N217" s="29">
        <v>0.48</v>
      </c>
      <c r="O217" s="29">
        <v>0</v>
      </c>
      <c r="P217" s="29">
        <v>6.9</v>
      </c>
      <c r="Q217" s="29">
        <v>9.9</v>
      </c>
      <c r="R217" s="29">
        <v>26.1</v>
      </c>
      <c r="S217" s="29">
        <v>0.6</v>
      </c>
      <c r="T217" s="99" t="s">
        <v>33</v>
      </c>
      <c r="AMJ217" s="38"/>
    </row>
    <row r="218" spans="2:1024" s="6" customFormat="1" ht="18" customHeight="1" x14ac:dyDescent="0.2">
      <c r="B218" s="112"/>
      <c r="C218" s="28" t="s">
        <v>34</v>
      </c>
      <c r="D218" s="36"/>
      <c r="E218" s="36"/>
      <c r="F218" s="36"/>
      <c r="G218" s="36">
        <v>20</v>
      </c>
      <c r="H218" s="37">
        <v>1.32</v>
      </c>
      <c r="I218" s="37">
        <v>0.24</v>
      </c>
      <c r="J218" s="37">
        <v>6.68</v>
      </c>
      <c r="K218" s="37">
        <v>34.6</v>
      </c>
      <c r="L218" s="29">
        <v>1.048</v>
      </c>
      <c r="M218" s="29">
        <v>1.6E-2</v>
      </c>
      <c r="N218" s="29">
        <v>0.14000000000000001</v>
      </c>
      <c r="O218" s="29">
        <v>0</v>
      </c>
      <c r="P218" s="29">
        <v>7</v>
      </c>
      <c r="Q218" s="29">
        <v>9.4</v>
      </c>
      <c r="R218" s="29">
        <v>31.6</v>
      </c>
      <c r="S218" s="29">
        <v>0.78</v>
      </c>
      <c r="T218" s="99" t="s">
        <v>33</v>
      </c>
      <c r="AMJ218" s="38"/>
    </row>
    <row r="219" spans="2:1024" s="7" customFormat="1" ht="16.5" customHeight="1" x14ac:dyDescent="0.2">
      <c r="B219" s="112"/>
      <c r="C219" s="28" t="s">
        <v>25</v>
      </c>
      <c r="D219" s="32"/>
      <c r="E219" s="32"/>
      <c r="F219" s="32"/>
      <c r="G219" s="32">
        <v>835</v>
      </c>
      <c r="H219" s="32">
        <f t="shared" ref="H219:S219" si="27">H212+H213+H214+H215+H216+H217+H218</f>
        <v>31.330000000000002</v>
      </c>
      <c r="I219" s="32">
        <f t="shared" si="27"/>
        <v>35.440000000000005</v>
      </c>
      <c r="J219" s="32">
        <f t="shared" si="27"/>
        <v>107.25999999999999</v>
      </c>
      <c r="K219" s="32">
        <f t="shared" si="27"/>
        <v>874.02</v>
      </c>
      <c r="L219" s="32">
        <f t="shared" si="27"/>
        <v>1.306</v>
      </c>
      <c r="M219" s="32">
        <f t="shared" si="27"/>
        <v>0.32400000000000007</v>
      </c>
      <c r="N219" s="32">
        <f t="shared" si="27"/>
        <v>7.4099999999999993</v>
      </c>
      <c r="O219" s="32">
        <f t="shared" si="27"/>
        <v>22.709999999999997</v>
      </c>
      <c r="P219" s="32">
        <f t="shared" si="27"/>
        <v>165.97</v>
      </c>
      <c r="Q219" s="32">
        <f t="shared" si="27"/>
        <v>104.33000000000001</v>
      </c>
      <c r="R219" s="32">
        <f t="shared" si="27"/>
        <v>355.32</v>
      </c>
      <c r="S219" s="32">
        <f t="shared" si="27"/>
        <v>6.51</v>
      </c>
      <c r="T219" s="97"/>
      <c r="AMJ219" s="38"/>
    </row>
    <row r="220" spans="2:1024" s="7" customFormat="1" ht="17.25" customHeight="1" x14ac:dyDescent="0.2">
      <c r="B220" s="112"/>
      <c r="C220" s="28" t="s">
        <v>35</v>
      </c>
      <c r="D220" s="32"/>
      <c r="E220" s="32"/>
      <c r="F220" s="32"/>
      <c r="G220" s="32">
        <f t="shared" ref="G220:S220" si="28">G211+G219</f>
        <v>1405</v>
      </c>
      <c r="H220" s="32">
        <f t="shared" si="28"/>
        <v>43.02</v>
      </c>
      <c r="I220" s="32">
        <f t="shared" si="28"/>
        <v>46.7</v>
      </c>
      <c r="J220" s="32">
        <f t="shared" si="28"/>
        <v>184.01999999999998</v>
      </c>
      <c r="K220" s="32">
        <f t="shared" si="28"/>
        <v>1362.34</v>
      </c>
      <c r="L220" s="32">
        <f t="shared" si="28"/>
        <v>1.6140000000000001</v>
      </c>
      <c r="M220" s="32">
        <f t="shared" si="28"/>
        <v>0.69200000000000006</v>
      </c>
      <c r="N220" s="32">
        <f t="shared" si="28"/>
        <v>9.879999999999999</v>
      </c>
      <c r="O220" s="32">
        <f t="shared" si="28"/>
        <v>117.39999999999999</v>
      </c>
      <c r="P220" s="32">
        <f t="shared" si="28"/>
        <v>296.76</v>
      </c>
      <c r="Q220" s="32">
        <f t="shared" si="28"/>
        <v>171.83</v>
      </c>
      <c r="R220" s="32">
        <f t="shared" si="28"/>
        <v>596.63</v>
      </c>
      <c r="S220" s="32">
        <f t="shared" si="28"/>
        <v>9.86</v>
      </c>
      <c r="T220" s="28"/>
      <c r="AMJ220" s="38"/>
    </row>
    <row r="221" spans="2:1024" s="6" customFormat="1" ht="91.9" customHeight="1" x14ac:dyDescent="0.2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</row>
    <row r="222" spans="2:1024" s="7" customFormat="1" ht="15.75" customHeight="1" x14ac:dyDescent="0.2">
      <c r="B222" s="112" t="s">
        <v>2</v>
      </c>
      <c r="C222" s="112" t="s">
        <v>3</v>
      </c>
      <c r="D222" s="28"/>
      <c r="E222" s="28"/>
      <c r="F222" s="28"/>
      <c r="G222" s="112" t="s">
        <v>4</v>
      </c>
      <c r="H222" s="115" t="s">
        <v>5</v>
      </c>
      <c r="I222" s="115" t="s">
        <v>6</v>
      </c>
      <c r="J222" s="115" t="s">
        <v>7</v>
      </c>
      <c r="K222" s="115" t="s">
        <v>8</v>
      </c>
      <c r="L222" s="116" t="s">
        <v>9</v>
      </c>
      <c r="M222" s="116"/>
      <c r="N222" s="116"/>
      <c r="O222" s="116"/>
      <c r="P222" s="116" t="s">
        <v>10</v>
      </c>
      <c r="Q222" s="116"/>
      <c r="R222" s="116"/>
      <c r="S222" s="116"/>
      <c r="T222" s="112" t="s">
        <v>11</v>
      </c>
    </row>
    <row r="223" spans="2:1024" s="7" customFormat="1" ht="15.75" customHeight="1" x14ac:dyDescent="0.2">
      <c r="B223" s="112"/>
      <c r="C223" s="112"/>
      <c r="D223" s="28"/>
      <c r="E223" s="28"/>
      <c r="F223" s="28"/>
      <c r="G223" s="112"/>
      <c r="H223" s="115"/>
      <c r="I223" s="115"/>
      <c r="J223" s="115"/>
      <c r="K223" s="115"/>
      <c r="L223" s="116"/>
      <c r="M223" s="116"/>
      <c r="N223" s="116"/>
      <c r="O223" s="116"/>
      <c r="P223" s="116"/>
      <c r="Q223" s="116"/>
      <c r="R223" s="116"/>
      <c r="S223" s="116"/>
      <c r="T223" s="112"/>
    </row>
    <row r="224" spans="2:1024" s="7" customFormat="1" ht="11.45" customHeight="1" x14ac:dyDescent="0.2">
      <c r="B224" s="112"/>
      <c r="C224" s="112"/>
      <c r="D224" s="30"/>
      <c r="E224" s="30"/>
      <c r="F224" s="30"/>
      <c r="G224" s="112"/>
      <c r="H224" s="115"/>
      <c r="I224" s="115"/>
      <c r="J224" s="115"/>
      <c r="K224" s="115"/>
      <c r="L224" s="116"/>
      <c r="M224" s="116"/>
      <c r="N224" s="116"/>
      <c r="O224" s="116"/>
      <c r="P224" s="116"/>
      <c r="Q224" s="116"/>
      <c r="R224" s="116"/>
      <c r="S224" s="116"/>
      <c r="T224" s="112"/>
    </row>
    <row r="225" spans="2:1024" s="7" customFormat="1" ht="25.35" customHeight="1" x14ac:dyDescent="0.2">
      <c r="B225" s="112"/>
      <c r="C225" s="112"/>
      <c r="D225" s="31"/>
      <c r="E225" s="31"/>
      <c r="F225" s="31"/>
      <c r="G225" s="112"/>
      <c r="H225" s="115"/>
      <c r="I225" s="115"/>
      <c r="J225" s="115"/>
      <c r="K225" s="115"/>
      <c r="L225" s="29" t="s">
        <v>12</v>
      </c>
      <c r="M225" s="29" t="s">
        <v>13</v>
      </c>
      <c r="N225" s="29" t="s">
        <v>14</v>
      </c>
      <c r="O225" s="29" t="s">
        <v>15</v>
      </c>
      <c r="P225" s="29" t="s">
        <v>16</v>
      </c>
      <c r="Q225" s="29" t="s">
        <v>17</v>
      </c>
      <c r="R225" s="29" t="s">
        <v>18</v>
      </c>
      <c r="S225" s="29" t="s">
        <v>19</v>
      </c>
      <c r="T225" s="112"/>
    </row>
    <row r="226" spans="2:1024" s="6" customFormat="1" ht="19.5" x14ac:dyDescent="0.2">
      <c r="B226" s="112" t="s">
        <v>93</v>
      </c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</row>
    <row r="227" spans="2:1024" s="6" customFormat="1" ht="19.5" x14ac:dyDescent="0.2">
      <c r="B227" s="112" t="s">
        <v>21</v>
      </c>
      <c r="C227" s="28" t="s">
        <v>79</v>
      </c>
      <c r="D227" s="36"/>
      <c r="E227" s="36"/>
      <c r="F227" s="36"/>
      <c r="G227" s="36" t="s">
        <v>38</v>
      </c>
      <c r="H227" s="37">
        <v>2.19</v>
      </c>
      <c r="I227" s="37">
        <v>5.09</v>
      </c>
      <c r="J227" s="37">
        <v>22.53</v>
      </c>
      <c r="K227" s="37">
        <v>145.33000000000001</v>
      </c>
      <c r="L227" s="44">
        <v>0.03</v>
      </c>
      <c r="M227" s="44">
        <v>0.01</v>
      </c>
      <c r="N227" s="44">
        <v>0.48</v>
      </c>
      <c r="O227" s="44">
        <v>0</v>
      </c>
      <c r="P227" s="44">
        <v>4.93</v>
      </c>
      <c r="Q227" s="44">
        <v>15.33</v>
      </c>
      <c r="R227" s="44">
        <v>47.87</v>
      </c>
      <c r="S227" s="44">
        <v>0.3</v>
      </c>
      <c r="T227" s="32" t="s">
        <v>198</v>
      </c>
      <c r="AMJ227" s="38"/>
    </row>
    <row r="228" spans="2:1024" s="6" customFormat="1" ht="19.5" x14ac:dyDescent="0.2">
      <c r="B228" s="112"/>
      <c r="C228" s="28" t="s">
        <v>39</v>
      </c>
      <c r="D228" s="36"/>
      <c r="E228" s="36"/>
      <c r="F228" s="36"/>
      <c r="G228" s="36">
        <v>200</v>
      </c>
      <c r="H228" s="37">
        <v>3.58</v>
      </c>
      <c r="I228" s="37">
        <v>2.68</v>
      </c>
      <c r="J228" s="37">
        <v>28.34</v>
      </c>
      <c r="K228" s="37">
        <v>151.80000000000001</v>
      </c>
      <c r="L228" s="44">
        <v>0.04</v>
      </c>
      <c r="M228" s="44">
        <v>0.15</v>
      </c>
      <c r="N228" s="44">
        <v>0.11</v>
      </c>
      <c r="O228" s="44">
        <v>1.31</v>
      </c>
      <c r="P228" s="44">
        <v>125.73</v>
      </c>
      <c r="Q228" s="44">
        <v>14</v>
      </c>
      <c r="R228" s="44">
        <v>90</v>
      </c>
      <c r="S228" s="44">
        <v>0.13</v>
      </c>
      <c r="T228" s="32" t="s">
        <v>218</v>
      </c>
      <c r="AMJ228" s="38"/>
    </row>
    <row r="229" spans="2:1024" s="6" customFormat="1" ht="19.5" x14ac:dyDescent="0.2">
      <c r="B229" s="112"/>
      <c r="C229" s="28" t="s">
        <v>94</v>
      </c>
      <c r="D229" s="36"/>
      <c r="E229" s="36"/>
      <c r="F229" s="36"/>
      <c r="G229" s="36" t="s">
        <v>40</v>
      </c>
      <c r="H229" s="37">
        <v>6.37</v>
      </c>
      <c r="I229" s="37">
        <v>4.26</v>
      </c>
      <c r="J229" s="37">
        <v>63.03</v>
      </c>
      <c r="K229" s="37">
        <v>317.14</v>
      </c>
      <c r="L229" s="37">
        <v>0.11</v>
      </c>
      <c r="M229" s="37">
        <v>0.06</v>
      </c>
      <c r="N229" s="37">
        <v>1.17</v>
      </c>
      <c r="O229" s="37">
        <v>0.11</v>
      </c>
      <c r="P229" s="37">
        <v>22.29</v>
      </c>
      <c r="Q229" s="37">
        <v>24.86</v>
      </c>
      <c r="R229" s="37">
        <v>61.14</v>
      </c>
      <c r="S229" s="37">
        <v>1.54</v>
      </c>
      <c r="T229" s="32" t="s">
        <v>95</v>
      </c>
      <c r="AMJ229" s="38"/>
    </row>
    <row r="230" spans="2:1024" s="7" customFormat="1" ht="20.65" customHeight="1" x14ac:dyDescent="0.2">
      <c r="B230" s="112"/>
      <c r="C230" s="28" t="s">
        <v>25</v>
      </c>
      <c r="D230" s="32"/>
      <c r="E230" s="32"/>
      <c r="F230" s="32"/>
      <c r="G230" s="32">
        <v>505</v>
      </c>
      <c r="H230" s="32">
        <f t="shared" ref="H230:S230" si="29">H227+H228+H229</f>
        <v>12.14</v>
      </c>
      <c r="I230" s="32">
        <f t="shared" si="29"/>
        <v>12.03</v>
      </c>
      <c r="J230" s="32">
        <f t="shared" si="29"/>
        <v>113.9</v>
      </c>
      <c r="K230" s="32">
        <f t="shared" si="29"/>
        <v>614.27</v>
      </c>
      <c r="L230" s="32">
        <f t="shared" si="29"/>
        <v>0.18</v>
      </c>
      <c r="M230" s="32">
        <f t="shared" si="29"/>
        <v>0.22</v>
      </c>
      <c r="N230" s="32">
        <f t="shared" si="29"/>
        <v>1.7599999999999998</v>
      </c>
      <c r="O230" s="32">
        <f t="shared" si="29"/>
        <v>1.4200000000000002</v>
      </c>
      <c r="P230" s="32">
        <f t="shared" si="29"/>
        <v>152.94999999999999</v>
      </c>
      <c r="Q230" s="32">
        <f t="shared" si="29"/>
        <v>54.19</v>
      </c>
      <c r="R230" s="32">
        <f t="shared" si="29"/>
        <v>199.01</v>
      </c>
      <c r="S230" s="32">
        <f t="shared" si="29"/>
        <v>1.97</v>
      </c>
      <c r="T230" s="32"/>
      <c r="AMJ230" s="38"/>
    </row>
    <row r="231" spans="2:1024" s="6" customFormat="1" ht="19.5" x14ac:dyDescent="0.2">
      <c r="B231" s="112" t="s">
        <v>26</v>
      </c>
      <c r="C231" s="104" t="s">
        <v>232</v>
      </c>
      <c r="D231" s="36"/>
      <c r="E231" s="36"/>
      <c r="F231" s="36"/>
      <c r="G231" s="36">
        <v>60</v>
      </c>
      <c r="H231" s="37">
        <v>0.72</v>
      </c>
      <c r="I231" s="37">
        <v>0.12</v>
      </c>
      <c r="J231" s="37">
        <v>2.76</v>
      </c>
      <c r="K231" s="37">
        <v>15.6</v>
      </c>
      <c r="L231" s="37">
        <v>0.04</v>
      </c>
      <c r="M231" s="37">
        <v>0.02</v>
      </c>
      <c r="N231" s="37">
        <v>0.24</v>
      </c>
      <c r="O231" s="37">
        <v>15</v>
      </c>
      <c r="P231" s="37">
        <v>8.4</v>
      </c>
      <c r="Q231" s="37">
        <v>10.67</v>
      </c>
      <c r="R231" s="37">
        <v>19.73</v>
      </c>
      <c r="S231" s="37">
        <v>0.54</v>
      </c>
      <c r="T231" s="99" t="s">
        <v>162</v>
      </c>
      <c r="AMJ231" s="38"/>
    </row>
    <row r="232" spans="2:1024" s="6" customFormat="1" ht="19.5" x14ac:dyDescent="0.2">
      <c r="B232" s="112"/>
      <c r="C232" s="28" t="s">
        <v>67</v>
      </c>
      <c r="D232" s="36"/>
      <c r="E232" s="36"/>
      <c r="F232" s="36"/>
      <c r="G232" s="36">
        <v>250</v>
      </c>
      <c r="H232" s="37">
        <v>5.18</v>
      </c>
      <c r="I232" s="37">
        <v>5.35</v>
      </c>
      <c r="J232" s="37">
        <v>23.6</v>
      </c>
      <c r="K232" s="37">
        <v>163.25</v>
      </c>
      <c r="L232" s="37">
        <v>0.16</v>
      </c>
      <c r="M232" s="37">
        <v>7.0000000000000007E-2</v>
      </c>
      <c r="N232" s="37">
        <v>1.0900000000000001</v>
      </c>
      <c r="O232" s="37">
        <v>5.81</v>
      </c>
      <c r="P232" s="37">
        <v>50.28</v>
      </c>
      <c r="Q232" s="37">
        <v>38.299999999999997</v>
      </c>
      <c r="R232" s="37">
        <v>137.97999999999999</v>
      </c>
      <c r="S232" s="37">
        <v>1.81</v>
      </c>
      <c r="T232" s="32" t="s">
        <v>219</v>
      </c>
      <c r="AMJ232" s="38"/>
    </row>
    <row r="233" spans="2:1024" s="6" customFormat="1" ht="19.5" x14ac:dyDescent="0.2">
      <c r="B233" s="112"/>
      <c r="C233" s="28" t="s">
        <v>76</v>
      </c>
      <c r="D233" s="36"/>
      <c r="E233" s="36"/>
      <c r="F233" s="36"/>
      <c r="G233" s="36" t="s">
        <v>29</v>
      </c>
      <c r="H233" s="37">
        <v>14.4</v>
      </c>
      <c r="I233" s="37">
        <v>21.82</v>
      </c>
      <c r="J233" s="37">
        <v>7.42</v>
      </c>
      <c r="K233" s="37">
        <v>283.5</v>
      </c>
      <c r="L233" s="37">
        <v>0.06</v>
      </c>
      <c r="M233" s="37">
        <v>0.1</v>
      </c>
      <c r="N233" s="37">
        <v>4.42</v>
      </c>
      <c r="O233" s="37">
        <v>0.54100000000000004</v>
      </c>
      <c r="P233" s="37">
        <v>16.350000000000001</v>
      </c>
      <c r="Q233" s="37">
        <v>16.989999999999998</v>
      </c>
      <c r="R233" s="37">
        <v>113.7</v>
      </c>
      <c r="S233" s="37">
        <v>0.95</v>
      </c>
      <c r="T233" s="28" t="s">
        <v>193</v>
      </c>
      <c r="AMJ233" s="38"/>
    </row>
    <row r="234" spans="2:1024" s="6" customFormat="1" ht="19.5" x14ac:dyDescent="0.2">
      <c r="B234" s="112"/>
      <c r="C234" s="28" t="s">
        <v>96</v>
      </c>
      <c r="D234" s="36"/>
      <c r="E234" s="36"/>
      <c r="F234" s="36"/>
      <c r="G234" s="36" t="s">
        <v>30</v>
      </c>
      <c r="H234" s="37">
        <v>7.9</v>
      </c>
      <c r="I234" s="37">
        <v>6.07</v>
      </c>
      <c r="J234" s="37">
        <v>49.55</v>
      </c>
      <c r="K234" s="37">
        <v>284.39999999999998</v>
      </c>
      <c r="L234" s="44">
        <v>0.15</v>
      </c>
      <c r="M234" s="44">
        <v>0.06</v>
      </c>
      <c r="N234" s="44">
        <v>0.84</v>
      </c>
      <c r="O234" s="44">
        <v>0</v>
      </c>
      <c r="P234" s="44">
        <v>28.85</v>
      </c>
      <c r="Q234" s="44">
        <v>41.06</v>
      </c>
      <c r="R234" s="44">
        <v>190.76</v>
      </c>
      <c r="S234" s="44">
        <v>3.23</v>
      </c>
      <c r="T234" s="32" t="s">
        <v>190</v>
      </c>
      <c r="AMJ234" s="38"/>
    </row>
    <row r="235" spans="2:1024" s="6" customFormat="1" ht="19.5" x14ac:dyDescent="0.2">
      <c r="B235" s="112"/>
      <c r="C235" s="28" t="s">
        <v>45</v>
      </c>
      <c r="D235" s="36"/>
      <c r="E235" s="36"/>
      <c r="F235" s="36"/>
      <c r="G235" s="36" t="s">
        <v>24</v>
      </c>
      <c r="H235" s="37">
        <v>1</v>
      </c>
      <c r="I235" s="37">
        <v>0</v>
      </c>
      <c r="J235" s="37">
        <v>24.4</v>
      </c>
      <c r="K235" s="37">
        <v>101.6</v>
      </c>
      <c r="L235" s="44">
        <v>0.03</v>
      </c>
      <c r="M235" s="44">
        <v>0.03</v>
      </c>
      <c r="N235" s="44">
        <v>0.2</v>
      </c>
      <c r="O235" s="44">
        <v>4</v>
      </c>
      <c r="P235" s="44">
        <v>14</v>
      </c>
      <c r="Q235" s="44">
        <v>8</v>
      </c>
      <c r="R235" s="44">
        <v>14</v>
      </c>
      <c r="S235" s="44">
        <v>2.8</v>
      </c>
      <c r="T235" s="32" t="s">
        <v>33</v>
      </c>
      <c r="AMJ235" s="38"/>
    </row>
    <row r="236" spans="2:1024" s="6" customFormat="1" ht="19.5" x14ac:dyDescent="0.2">
      <c r="B236" s="112"/>
      <c r="C236" s="28" t="s">
        <v>32</v>
      </c>
      <c r="D236" s="36"/>
      <c r="E236" s="36"/>
      <c r="F236" s="36"/>
      <c r="G236" s="36">
        <v>30</v>
      </c>
      <c r="H236" s="37">
        <v>2.37</v>
      </c>
      <c r="I236" s="37">
        <v>0.3</v>
      </c>
      <c r="J236" s="37">
        <v>14.5</v>
      </c>
      <c r="K236" s="37">
        <v>71</v>
      </c>
      <c r="L236" s="29">
        <v>4.8000000000000001E-2</v>
      </c>
      <c r="M236" s="29">
        <v>1.7999999999999999E-2</v>
      </c>
      <c r="N236" s="29">
        <v>0.48</v>
      </c>
      <c r="O236" s="29">
        <v>0</v>
      </c>
      <c r="P236" s="29">
        <v>6.9</v>
      </c>
      <c r="Q236" s="29">
        <v>9.9</v>
      </c>
      <c r="R236" s="29">
        <v>26.1</v>
      </c>
      <c r="S236" s="29">
        <v>0.6</v>
      </c>
      <c r="T236" s="32" t="s">
        <v>33</v>
      </c>
      <c r="AMJ236" s="38"/>
    </row>
    <row r="237" spans="2:1024" s="6" customFormat="1" ht="19.5" x14ac:dyDescent="0.2">
      <c r="B237" s="112"/>
      <c r="C237" s="28" t="s">
        <v>34</v>
      </c>
      <c r="D237" s="36"/>
      <c r="E237" s="36"/>
      <c r="F237" s="36"/>
      <c r="G237" s="36">
        <v>20</v>
      </c>
      <c r="H237" s="37">
        <v>1.32</v>
      </c>
      <c r="I237" s="37">
        <v>0.24</v>
      </c>
      <c r="J237" s="37">
        <v>6.68</v>
      </c>
      <c r="K237" s="37">
        <v>34.6</v>
      </c>
      <c r="L237" s="29">
        <v>1.048</v>
      </c>
      <c r="M237" s="29">
        <v>1.6E-2</v>
      </c>
      <c r="N237" s="29">
        <v>0.14000000000000001</v>
      </c>
      <c r="O237" s="29">
        <v>0</v>
      </c>
      <c r="P237" s="29">
        <v>7</v>
      </c>
      <c r="Q237" s="29">
        <v>9.4</v>
      </c>
      <c r="R237" s="29">
        <v>31.6</v>
      </c>
      <c r="S237" s="29">
        <v>0.78</v>
      </c>
      <c r="T237" s="32" t="s">
        <v>33</v>
      </c>
      <c r="AMJ237" s="38"/>
    </row>
    <row r="238" spans="2:1024" s="7" customFormat="1" ht="17.25" customHeight="1" x14ac:dyDescent="0.2">
      <c r="B238" s="112"/>
      <c r="C238" s="28" t="s">
        <v>25</v>
      </c>
      <c r="D238" s="32"/>
      <c r="E238" s="32"/>
      <c r="F238" s="32"/>
      <c r="G238" s="32">
        <v>840</v>
      </c>
      <c r="H238" s="32">
        <f t="shared" ref="H238:S238" si="30">H231+H232+H233+H234+H235+H236+H237</f>
        <v>32.89</v>
      </c>
      <c r="I238" s="32">
        <f t="shared" si="30"/>
        <v>33.9</v>
      </c>
      <c r="J238" s="32">
        <f t="shared" si="30"/>
        <v>128.91</v>
      </c>
      <c r="K238" s="32">
        <f t="shared" si="30"/>
        <v>953.95</v>
      </c>
      <c r="L238" s="32">
        <f t="shared" si="30"/>
        <v>1.536</v>
      </c>
      <c r="M238" s="32">
        <f t="shared" si="30"/>
        <v>0.31400000000000006</v>
      </c>
      <c r="N238" s="32">
        <f t="shared" si="30"/>
        <v>7.4099999999999993</v>
      </c>
      <c r="O238" s="32">
        <f t="shared" si="30"/>
        <v>25.350999999999999</v>
      </c>
      <c r="P238" s="32">
        <f t="shared" si="30"/>
        <v>131.78</v>
      </c>
      <c r="Q238" s="32">
        <f t="shared" si="30"/>
        <v>134.32</v>
      </c>
      <c r="R238" s="32">
        <f t="shared" si="30"/>
        <v>533.87</v>
      </c>
      <c r="S238" s="32">
        <f t="shared" si="30"/>
        <v>10.709999999999997</v>
      </c>
      <c r="T238" s="28"/>
      <c r="AMJ238" s="38"/>
    </row>
    <row r="239" spans="2:1024" s="7" customFormat="1" ht="15.75" customHeight="1" x14ac:dyDescent="0.2">
      <c r="B239" s="112"/>
      <c r="C239" s="28" t="s">
        <v>35</v>
      </c>
      <c r="D239" s="32"/>
      <c r="E239" s="32"/>
      <c r="F239" s="32"/>
      <c r="G239" s="32">
        <f t="shared" ref="G239:S239" si="31">G230+G238</f>
        <v>1345</v>
      </c>
      <c r="H239" s="32">
        <f t="shared" si="31"/>
        <v>45.03</v>
      </c>
      <c r="I239" s="32">
        <f t="shared" si="31"/>
        <v>45.93</v>
      </c>
      <c r="J239" s="32">
        <f t="shared" si="31"/>
        <v>242.81</v>
      </c>
      <c r="K239" s="32">
        <f t="shared" si="31"/>
        <v>1568.22</v>
      </c>
      <c r="L239" s="32">
        <f t="shared" si="31"/>
        <v>1.716</v>
      </c>
      <c r="M239" s="32">
        <f t="shared" si="31"/>
        <v>0.53400000000000003</v>
      </c>
      <c r="N239" s="32">
        <f t="shared" si="31"/>
        <v>9.1699999999999982</v>
      </c>
      <c r="O239" s="32">
        <f t="shared" si="31"/>
        <v>26.771000000000001</v>
      </c>
      <c r="P239" s="32">
        <f t="shared" si="31"/>
        <v>284.73</v>
      </c>
      <c r="Q239" s="32">
        <f t="shared" si="31"/>
        <v>188.51</v>
      </c>
      <c r="R239" s="32">
        <f t="shared" si="31"/>
        <v>732.88</v>
      </c>
      <c r="S239" s="32">
        <f t="shared" si="31"/>
        <v>12.679999999999998</v>
      </c>
      <c r="T239" s="28"/>
      <c r="AMJ239" s="38"/>
    </row>
    <row r="240" spans="2:1024" s="6" customFormat="1" ht="93" customHeight="1" x14ac:dyDescent="0.2"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</row>
    <row r="241" spans="2:1024" s="7" customFormat="1" ht="17.45" customHeight="1" x14ac:dyDescent="0.2">
      <c r="B241" s="112" t="s">
        <v>2</v>
      </c>
      <c r="C241" s="112" t="s">
        <v>3</v>
      </c>
      <c r="D241" s="28"/>
      <c r="E241" s="28"/>
      <c r="F241" s="28"/>
      <c r="G241" s="112" t="s">
        <v>4</v>
      </c>
      <c r="H241" s="115" t="s">
        <v>5</v>
      </c>
      <c r="I241" s="115" t="s">
        <v>6</v>
      </c>
      <c r="J241" s="115" t="s">
        <v>7</v>
      </c>
      <c r="K241" s="115" t="s">
        <v>8</v>
      </c>
      <c r="L241" s="116" t="s">
        <v>9</v>
      </c>
      <c r="M241" s="116"/>
      <c r="N241" s="116"/>
      <c r="O241" s="116"/>
      <c r="P241" s="116" t="s">
        <v>10</v>
      </c>
      <c r="Q241" s="116"/>
      <c r="R241" s="116"/>
      <c r="S241" s="116"/>
      <c r="T241" s="112"/>
    </row>
    <row r="242" spans="2:1024" s="7" customFormat="1" ht="11.45" customHeight="1" x14ac:dyDescent="0.2">
      <c r="B242" s="112"/>
      <c r="C242" s="112"/>
      <c r="D242" s="28"/>
      <c r="E242" s="28"/>
      <c r="F242" s="28"/>
      <c r="G242" s="112"/>
      <c r="H242" s="115"/>
      <c r="I242" s="115"/>
      <c r="J242" s="115"/>
      <c r="K242" s="115"/>
      <c r="L242" s="116"/>
      <c r="M242" s="116"/>
      <c r="N242" s="116"/>
      <c r="O242" s="116"/>
      <c r="P242" s="116"/>
      <c r="Q242" s="116"/>
      <c r="R242" s="116"/>
      <c r="S242" s="116"/>
      <c r="T242" s="112"/>
    </row>
    <row r="243" spans="2:1024" s="7" customFormat="1" ht="11.45" customHeight="1" x14ac:dyDescent="0.2">
      <c r="B243" s="112"/>
      <c r="C243" s="112"/>
      <c r="D243" s="30"/>
      <c r="E243" s="30"/>
      <c r="F243" s="30"/>
      <c r="G243" s="112"/>
      <c r="H243" s="115"/>
      <c r="I243" s="115"/>
      <c r="J243" s="115"/>
      <c r="K243" s="115"/>
      <c r="L243" s="116"/>
      <c r="M243" s="116"/>
      <c r="N243" s="116"/>
      <c r="O243" s="116"/>
      <c r="P243" s="116"/>
      <c r="Q243" s="116"/>
      <c r="R243" s="116"/>
      <c r="S243" s="116"/>
      <c r="T243" s="112"/>
    </row>
    <row r="244" spans="2:1024" s="7" customFormat="1" ht="26.45" customHeight="1" x14ac:dyDescent="0.2">
      <c r="B244" s="112"/>
      <c r="C244" s="112"/>
      <c r="D244" s="31"/>
      <c r="E244" s="31"/>
      <c r="F244" s="31"/>
      <c r="G244" s="112"/>
      <c r="H244" s="115"/>
      <c r="I244" s="115"/>
      <c r="J244" s="115"/>
      <c r="K244" s="115"/>
      <c r="L244" s="29" t="s">
        <v>12</v>
      </c>
      <c r="M244" s="29" t="s">
        <v>13</v>
      </c>
      <c r="N244" s="29" t="s">
        <v>14</v>
      </c>
      <c r="O244" s="29" t="s">
        <v>15</v>
      </c>
      <c r="P244" s="29" t="s">
        <v>16</v>
      </c>
      <c r="Q244" s="29" t="s">
        <v>17</v>
      </c>
      <c r="R244" s="29" t="s">
        <v>18</v>
      </c>
      <c r="S244" s="29" t="s">
        <v>19</v>
      </c>
      <c r="T244" s="112"/>
    </row>
    <row r="245" spans="2:1024" s="6" customFormat="1" ht="19.5" x14ac:dyDescent="0.2">
      <c r="B245" s="117" t="s">
        <v>97</v>
      </c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</row>
    <row r="246" spans="2:1024" s="6" customFormat="1" ht="19.5" x14ac:dyDescent="0.2">
      <c r="B246" s="112" t="s">
        <v>21</v>
      </c>
      <c r="C246" s="28" t="s">
        <v>37</v>
      </c>
      <c r="D246" s="36"/>
      <c r="E246" s="36"/>
      <c r="F246" s="36"/>
      <c r="G246" s="36" t="s">
        <v>38</v>
      </c>
      <c r="H246" s="37">
        <v>6</v>
      </c>
      <c r="I246" s="37">
        <v>3</v>
      </c>
      <c r="J246" s="37">
        <v>43.4</v>
      </c>
      <c r="K246" s="37">
        <v>225</v>
      </c>
      <c r="L246" s="44">
        <v>0.04</v>
      </c>
      <c r="M246" s="44">
        <v>0.02</v>
      </c>
      <c r="N246" s="44">
        <v>0.36</v>
      </c>
      <c r="O246" s="44">
        <v>0</v>
      </c>
      <c r="P246" s="44">
        <v>8</v>
      </c>
      <c r="Q246" s="44">
        <v>5.5</v>
      </c>
      <c r="R246" s="44">
        <v>27.6</v>
      </c>
      <c r="S246" s="44">
        <v>0.32</v>
      </c>
      <c r="T246" s="103" t="s">
        <v>220</v>
      </c>
      <c r="AMJ246" s="38"/>
    </row>
    <row r="247" spans="2:1024" s="6" customFormat="1" ht="19.5" x14ac:dyDescent="0.2">
      <c r="B247" s="112"/>
      <c r="C247" s="28" t="s">
        <v>49</v>
      </c>
      <c r="D247" s="36"/>
      <c r="E247" s="36"/>
      <c r="F247" s="36"/>
      <c r="G247" s="36" t="s">
        <v>50</v>
      </c>
      <c r="H247" s="37">
        <v>0.1</v>
      </c>
      <c r="I247" s="37">
        <v>0</v>
      </c>
      <c r="J247" s="37">
        <v>15</v>
      </c>
      <c r="K247" s="37">
        <v>60</v>
      </c>
      <c r="L247" s="44">
        <v>0</v>
      </c>
      <c r="M247" s="44">
        <v>0</v>
      </c>
      <c r="N247" s="44">
        <v>0.02</v>
      </c>
      <c r="O247" s="44">
        <v>0.03</v>
      </c>
      <c r="P247" s="44">
        <v>11.11</v>
      </c>
      <c r="Q247" s="44">
        <v>1.44</v>
      </c>
      <c r="R247" s="44">
        <v>2.78</v>
      </c>
      <c r="S247" s="44">
        <v>0.31</v>
      </c>
      <c r="T247" s="103" t="s">
        <v>191</v>
      </c>
      <c r="AMJ247" s="38"/>
    </row>
    <row r="248" spans="2:1024" s="6" customFormat="1" ht="19.5" x14ac:dyDescent="0.2">
      <c r="B248" s="112"/>
      <c r="C248" s="104" t="s">
        <v>244</v>
      </c>
      <c r="D248" s="36"/>
      <c r="E248" s="36"/>
      <c r="F248" s="36"/>
      <c r="G248" s="36" t="s">
        <v>40</v>
      </c>
      <c r="H248" s="37">
        <v>2.75</v>
      </c>
      <c r="I248" s="37">
        <v>0.55000000000000004</v>
      </c>
      <c r="J248" s="37">
        <v>26.8</v>
      </c>
      <c r="K248" s="37">
        <v>139</v>
      </c>
      <c r="L248" s="29">
        <v>0.01</v>
      </c>
      <c r="M248" s="29">
        <v>0.01</v>
      </c>
      <c r="N248" s="29">
        <v>0.42</v>
      </c>
      <c r="O248" s="29">
        <v>0</v>
      </c>
      <c r="P248" s="29">
        <v>2.2999999999999998</v>
      </c>
      <c r="Q248" s="29">
        <v>8.3000000000000007</v>
      </c>
      <c r="R248" s="29">
        <v>21</v>
      </c>
      <c r="S248" s="29">
        <v>0.4</v>
      </c>
      <c r="T248" s="103" t="s">
        <v>33</v>
      </c>
      <c r="AMJ248" s="38"/>
    </row>
    <row r="249" spans="2:1024" s="6" customFormat="1" ht="19.5" x14ac:dyDescent="0.2">
      <c r="B249" s="112"/>
      <c r="C249" s="104" t="s">
        <v>231</v>
      </c>
      <c r="D249" s="36"/>
      <c r="E249" s="36"/>
      <c r="F249" s="36"/>
      <c r="G249" s="36" t="s">
        <v>40</v>
      </c>
      <c r="H249" s="37">
        <v>0.8</v>
      </c>
      <c r="I249" s="37">
        <v>0</v>
      </c>
      <c r="J249" s="37">
        <v>25.2</v>
      </c>
      <c r="K249" s="37">
        <v>104</v>
      </c>
      <c r="L249" s="29">
        <v>0.08</v>
      </c>
      <c r="M249" s="29">
        <v>0.06</v>
      </c>
      <c r="N249" s="29">
        <v>0.4</v>
      </c>
      <c r="O249" s="29">
        <v>120</v>
      </c>
      <c r="P249" s="29">
        <v>68</v>
      </c>
      <c r="Q249" s="29">
        <v>26</v>
      </c>
      <c r="R249" s="29">
        <v>46</v>
      </c>
      <c r="S249" s="29">
        <v>0.6</v>
      </c>
      <c r="T249" s="103" t="s">
        <v>207</v>
      </c>
    </row>
    <row r="250" spans="2:1024" s="7" customFormat="1" ht="19.5" x14ac:dyDescent="0.2">
      <c r="B250" s="112"/>
      <c r="C250" s="30" t="s">
        <v>25</v>
      </c>
      <c r="D250" s="32"/>
      <c r="E250" s="32"/>
      <c r="F250" s="32"/>
      <c r="G250" s="32">
        <v>620</v>
      </c>
      <c r="H250" s="32">
        <f t="shared" ref="H250:S250" si="32">H246+H247+H248</f>
        <v>8.85</v>
      </c>
      <c r="I250" s="32">
        <f t="shared" si="32"/>
        <v>3.55</v>
      </c>
      <c r="J250" s="32">
        <f t="shared" si="32"/>
        <v>85.2</v>
      </c>
      <c r="K250" s="32">
        <v>528</v>
      </c>
      <c r="L250" s="32">
        <f t="shared" si="32"/>
        <v>0.05</v>
      </c>
      <c r="M250" s="32">
        <f t="shared" si="32"/>
        <v>0.03</v>
      </c>
      <c r="N250" s="32">
        <f t="shared" si="32"/>
        <v>0.8</v>
      </c>
      <c r="O250" s="32">
        <f t="shared" si="32"/>
        <v>0.03</v>
      </c>
      <c r="P250" s="32">
        <f t="shared" si="32"/>
        <v>21.41</v>
      </c>
      <c r="Q250" s="32">
        <f t="shared" si="32"/>
        <v>15.24</v>
      </c>
      <c r="R250" s="32">
        <f t="shared" si="32"/>
        <v>51.38</v>
      </c>
      <c r="S250" s="32">
        <f t="shared" si="32"/>
        <v>1.03</v>
      </c>
      <c r="T250" s="103"/>
      <c r="AMJ250" s="38"/>
    </row>
    <row r="251" spans="2:1024" s="6" customFormat="1" ht="19.5" x14ac:dyDescent="0.2">
      <c r="B251" s="112" t="s">
        <v>26</v>
      </c>
      <c r="C251" s="28"/>
      <c r="D251" s="36"/>
      <c r="E251" s="36"/>
      <c r="F251" s="36"/>
      <c r="G251" s="36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103"/>
      <c r="AMJ251" s="38"/>
    </row>
    <row r="252" spans="2:1024" s="6" customFormat="1" ht="19.5" x14ac:dyDescent="0.2">
      <c r="B252" s="112"/>
      <c r="C252" s="28" t="s">
        <v>152</v>
      </c>
      <c r="D252" s="36"/>
      <c r="E252" s="36"/>
      <c r="F252" s="36"/>
      <c r="G252" s="36">
        <v>260</v>
      </c>
      <c r="H252" s="37">
        <v>0.79</v>
      </c>
      <c r="I252" s="37">
        <v>3.87</v>
      </c>
      <c r="J252" s="37">
        <v>13.67</v>
      </c>
      <c r="K252" s="37">
        <v>96.97</v>
      </c>
      <c r="L252" s="37">
        <v>0.08</v>
      </c>
      <c r="M252" s="37">
        <v>7.0000000000000007E-2</v>
      </c>
      <c r="N252" s="37">
        <v>1.18</v>
      </c>
      <c r="O252" s="37">
        <v>13.78</v>
      </c>
      <c r="P252" s="37">
        <v>42</v>
      </c>
      <c r="Q252" s="37">
        <v>27</v>
      </c>
      <c r="R252" s="37">
        <v>66.650000000000006</v>
      </c>
      <c r="S252" s="37">
        <v>1.5</v>
      </c>
      <c r="T252" s="107" t="s">
        <v>214</v>
      </c>
      <c r="AMJ252" s="38"/>
    </row>
    <row r="253" spans="2:1024" s="6" customFormat="1" ht="53.65" customHeight="1" x14ac:dyDescent="0.2">
      <c r="B253" s="112"/>
      <c r="C253" s="34" t="s">
        <v>73</v>
      </c>
      <c r="D253" s="48"/>
      <c r="E253" s="48"/>
      <c r="F253" s="48"/>
      <c r="G253" s="36" t="s">
        <v>59</v>
      </c>
      <c r="H253" s="37">
        <v>10.69</v>
      </c>
      <c r="I253" s="37">
        <v>15.53</v>
      </c>
      <c r="J253" s="37">
        <v>15.91</v>
      </c>
      <c r="K253" s="37">
        <v>245.63</v>
      </c>
      <c r="L253" s="37">
        <v>0.1</v>
      </c>
      <c r="M253" s="37">
        <v>0.14000000000000001</v>
      </c>
      <c r="N253" s="37">
        <v>2.84</v>
      </c>
      <c r="O253" s="37">
        <v>0.99</v>
      </c>
      <c r="P253" s="37">
        <v>51.89</v>
      </c>
      <c r="Q253" s="37">
        <v>23.98</v>
      </c>
      <c r="R253" s="37">
        <v>141.93</v>
      </c>
      <c r="S253" s="37">
        <v>1.87</v>
      </c>
      <c r="T253" s="103" t="s">
        <v>189</v>
      </c>
      <c r="AMJ253" s="38"/>
    </row>
    <row r="254" spans="2:1024" s="6" customFormat="1" ht="19.5" x14ac:dyDescent="0.2">
      <c r="B254" s="112"/>
      <c r="C254" s="28" t="s">
        <v>74</v>
      </c>
      <c r="D254" s="36"/>
      <c r="E254" s="36"/>
      <c r="F254" s="36"/>
      <c r="G254" s="36" t="s">
        <v>30</v>
      </c>
      <c r="H254" s="37">
        <v>9.02</v>
      </c>
      <c r="I254" s="37">
        <v>7.54</v>
      </c>
      <c r="J254" s="37">
        <v>48.87</v>
      </c>
      <c r="K254" s="37">
        <v>299.52</v>
      </c>
      <c r="L254" s="44">
        <v>0.25</v>
      </c>
      <c r="M254" s="44">
        <v>0.14000000000000001</v>
      </c>
      <c r="N254" s="44">
        <v>2.97</v>
      </c>
      <c r="O254" s="44">
        <v>0</v>
      </c>
      <c r="P254" s="44">
        <v>17.78</v>
      </c>
      <c r="Q254" s="44">
        <v>162.99</v>
      </c>
      <c r="R254" s="44">
        <v>244.71</v>
      </c>
      <c r="S254" s="44">
        <v>5.47</v>
      </c>
      <c r="T254" s="103" t="s">
        <v>190</v>
      </c>
      <c r="AMJ254" s="38"/>
    </row>
    <row r="255" spans="2:1024" s="6" customFormat="1" ht="19.5" x14ac:dyDescent="0.3">
      <c r="B255" s="112"/>
      <c r="C255" s="28" t="s">
        <v>77</v>
      </c>
      <c r="D255" s="36"/>
      <c r="E255" s="36"/>
      <c r="F255" s="36">
        <v>8.7999999999999995E-2</v>
      </c>
      <c r="G255" s="36">
        <v>200</v>
      </c>
      <c r="H255" s="39">
        <v>0.12</v>
      </c>
      <c r="I255" s="39">
        <v>0</v>
      </c>
      <c r="J255" s="39">
        <v>30.12</v>
      </c>
      <c r="K255" s="39">
        <v>121</v>
      </c>
      <c r="L255" s="40">
        <v>0.01</v>
      </c>
      <c r="M255" s="40">
        <v>0.01</v>
      </c>
      <c r="N255" s="40">
        <v>0.1</v>
      </c>
      <c r="O255" s="39">
        <v>1.72</v>
      </c>
      <c r="P255" s="39">
        <v>14.48</v>
      </c>
      <c r="Q255" s="39">
        <v>3.6</v>
      </c>
      <c r="R255" s="39">
        <v>4.4000000000000004</v>
      </c>
      <c r="S255" s="39">
        <v>0.94</v>
      </c>
      <c r="T255" s="103" t="s">
        <v>195</v>
      </c>
      <c r="AMJ255" s="38"/>
    </row>
    <row r="256" spans="2:1024" s="6" customFormat="1" ht="19.5" x14ac:dyDescent="0.2">
      <c r="B256" s="112"/>
      <c r="C256" s="28" t="s">
        <v>32</v>
      </c>
      <c r="D256" s="36"/>
      <c r="E256" s="36"/>
      <c r="F256" s="36"/>
      <c r="G256" s="36">
        <v>30</v>
      </c>
      <c r="H256" s="37">
        <v>2.37</v>
      </c>
      <c r="I256" s="37">
        <v>0.3</v>
      </c>
      <c r="J256" s="37">
        <v>14.5</v>
      </c>
      <c r="K256" s="37">
        <v>71</v>
      </c>
      <c r="L256" s="29">
        <v>4.8000000000000001E-2</v>
      </c>
      <c r="M256" s="29">
        <v>1.7999999999999999E-2</v>
      </c>
      <c r="N256" s="29">
        <v>0.48</v>
      </c>
      <c r="O256" s="29">
        <v>0</v>
      </c>
      <c r="P256" s="29">
        <v>6.9</v>
      </c>
      <c r="Q256" s="29">
        <v>9.9</v>
      </c>
      <c r="R256" s="29">
        <v>26.1</v>
      </c>
      <c r="S256" s="29">
        <v>0.6</v>
      </c>
      <c r="T256" s="103" t="s">
        <v>33</v>
      </c>
      <c r="AMJ256" s="38"/>
    </row>
    <row r="257" spans="2:1024" s="6" customFormat="1" ht="19.5" x14ac:dyDescent="0.2">
      <c r="B257" s="112"/>
      <c r="C257" s="28" t="s">
        <v>34</v>
      </c>
      <c r="D257" s="36"/>
      <c r="E257" s="36"/>
      <c r="F257" s="36"/>
      <c r="G257" s="36">
        <v>20</v>
      </c>
      <c r="H257" s="37">
        <v>1.32</v>
      </c>
      <c r="I257" s="37">
        <v>0.24</v>
      </c>
      <c r="J257" s="37">
        <v>6.68</v>
      </c>
      <c r="K257" s="37">
        <v>34.6</v>
      </c>
      <c r="L257" s="29">
        <v>1.048</v>
      </c>
      <c r="M257" s="29">
        <v>1.6E-2</v>
      </c>
      <c r="N257" s="29">
        <v>0.14000000000000001</v>
      </c>
      <c r="O257" s="29">
        <v>0</v>
      </c>
      <c r="P257" s="29">
        <v>7</v>
      </c>
      <c r="Q257" s="29">
        <v>9.4</v>
      </c>
      <c r="R257" s="29">
        <v>31.6</v>
      </c>
      <c r="S257" s="29">
        <v>0.78</v>
      </c>
      <c r="T257" s="103" t="s">
        <v>33</v>
      </c>
      <c r="AMJ257" s="38"/>
    </row>
    <row r="258" spans="2:1024" s="7" customFormat="1" ht="16.5" customHeight="1" x14ac:dyDescent="0.2">
      <c r="B258" s="112"/>
      <c r="C258" s="28" t="s">
        <v>25</v>
      </c>
      <c r="D258" s="32"/>
      <c r="E258" s="32"/>
      <c r="F258" s="32"/>
      <c r="G258" s="32">
        <v>835</v>
      </c>
      <c r="H258" s="49">
        <f t="shared" ref="H258:S258" si="33">H251+H252+H253+H254+H255+H256+H257</f>
        <v>24.310000000000002</v>
      </c>
      <c r="I258" s="49">
        <f t="shared" si="33"/>
        <v>27.479999999999997</v>
      </c>
      <c r="J258" s="49">
        <f t="shared" si="33"/>
        <v>129.75</v>
      </c>
      <c r="K258" s="49">
        <f t="shared" si="33"/>
        <v>868.72</v>
      </c>
      <c r="L258" s="49">
        <f t="shared" si="33"/>
        <v>1.536</v>
      </c>
      <c r="M258" s="49">
        <f t="shared" si="33"/>
        <v>0.39400000000000007</v>
      </c>
      <c r="N258" s="49">
        <f t="shared" si="33"/>
        <v>7.71</v>
      </c>
      <c r="O258" s="49">
        <f t="shared" si="33"/>
        <v>16.489999999999998</v>
      </c>
      <c r="P258" s="49">
        <f t="shared" si="33"/>
        <v>140.05000000000001</v>
      </c>
      <c r="Q258" s="49">
        <f t="shared" si="33"/>
        <v>236.87000000000003</v>
      </c>
      <c r="R258" s="49">
        <f t="shared" si="33"/>
        <v>515.39</v>
      </c>
      <c r="S258" s="49">
        <f t="shared" si="33"/>
        <v>11.159999999999998</v>
      </c>
      <c r="T258" s="28"/>
      <c r="AMJ258" s="38"/>
    </row>
    <row r="259" spans="2:1024" s="7" customFormat="1" ht="19.5" x14ac:dyDescent="0.2">
      <c r="B259" s="112"/>
      <c r="C259" s="28" t="s">
        <v>35</v>
      </c>
      <c r="D259" s="32"/>
      <c r="E259" s="32"/>
      <c r="F259" s="32"/>
      <c r="G259" s="32">
        <f t="shared" ref="G259:S259" si="34">G250+G258</f>
        <v>1455</v>
      </c>
      <c r="H259" s="32">
        <f t="shared" si="34"/>
        <v>33.160000000000004</v>
      </c>
      <c r="I259" s="32">
        <f t="shared" si="34"/>
        <v>31.029999999999998</v>
      </c>
      <c r="J259" s="32">
        <f t="shared" si="34"/>
        <v>214.95</v>
      </c>
      <c r="K259" s="32">
        <f t="shared" si="34"/>
        <v>1396.72</v>
      </c>
      <c r="L259" s="32">
        <f t="shared" si="34"/>
        <v>1.5860000000000001</v>
      </c>
      <c r="M259" s="32">
        <f t="shared" si="34"/>
        <v>0.42400000000000004</v>
      </c>
      <c r="N259" s="32">
        <f t="shared" si="34"/>
        <v>8.51</v>
      </c>
      <c r="O259" s="32">
        <f t="shared" si="34"/>
        <v>16.52</v>
      </c>
      <c r="P259" s="32">
        <f t="shared" si="34"/>
        <v>161.46</v>
      </c>
      <c r="Q259" s="32">
        <f t="shared" si="34"/>
        <v>252.11000000000004</v>
      </c>
      <c r="R259" s="32">
        <f t="shared" si="34"/>
        <v>566.77</v>
      </c>
      <c r="S259" s="32">
        <f t="shared" si="34"/>
        <v>12.189999999999998</v>
      </c>
      <c r="T259" s="28"/>
      <c r="AMJ259" s="38"/>
    </row>
    <row r="260" spans="2:1024" s="6" customFormat="1" ht="88.35" customHeight="1" x14ac:dyDescent="0.2">
      <c r="B260" s="114"/>
      <c r="C260" s="114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</row>
    <row r="261" spans="2:1024" s="7" customFormat="1" ht="18" customHeight="1" x14ac:dyDescent="0.2">
      <c r="B261" s="112" t="s">
        <v>2</v>
      </c>
      <c r="C261" s="112" t="s">
        <v>3</v>
      </c>
      <c r="D261" s="28"/>
      <c r="E261" s="28"/>
      <c r="F261" s="28"/>
      <c r="G261" s="112" t="s">
        <v>4</v>
      </c>
      <c r="H261" s="115" t="s">
        <v>5</v>
      </c>
      <c r="I261" s="115" t="s">
        <v>6</v>
      </c>
      <c r="J261" s="115" t="s">
        <v>7</v>
      </c>
      <c r="K261" s="115" t="s">
        <v>8</v>
      </c>
      <c r="L261" s="116" t="s">
        <v>9</v>
      </c>
      <c r="M261" s="116"/>
      <c r="N261" s="116"/>
      <c r="O261" s="116"/>
      <c r="P261" s="116" t="s">
        <v>10</v>
      </c>
      <c r="Q261" s="116"/>
      <c r="R261" s="116"/>
      <c r="S261" s="116"/>
      <c r="T261" s="112" t="s">
        <v>11</v>
      </c>
    </row>
    <row r="262" spans="2:1024" s="7" customFormat="1" ht="18" customHeight="1" x14ac:dyDescent="0.2">
      <c r="B262" s="112"/>
      <c r="C262" s="112"/>
      <c r="D262" s="28"/>
      <c r="E262" s="28"/>
      <c r="F262" s="28"/>
      <c r="G262" s="112"/>
      <c r="H262" s="115"/>
      <c r="I262" s="115"/>
      <c r="J262" s="115"/>
      <c r="K262" s="115"/>
      <c r="L262" s="116"/>
      <c r="M262" s="116"/>
      <c r="N262" s="116"/>
      <c r="O262" s="116"/>
      <c r="P262" s="116"/>
      <c r="Q262" s="116"/>
      <c r="R262" s="116"/>
      <c r="S262" s="116"/>
      <c r="T262" s="112"/>
    </row>
    <row r="263" spans="2:1024" s="7" customFormat="1" ht="18" hidden="1" customHeight="1" x14ac:dyDescent="0.2">
      <c r="B263" s="112"/>
      <c r="C263" s="112"/>
      <c r="D263" s="30"/>
      <c r="E263" s="30"/>
      <c r="F263" s="30"/>
      <c r="G263" s="112"/>
      <c r="H263" s="115"/>
      <c r="I263" s="115"/>
      <c r="J263" s="115"/>
      <c r="K263" s="115"/>
      <c r="L263" s="116"/>
      <c r="M263" s="116"/>
      <c r="N263" s="116"/>
      <c r="O263" s="116"/>
      <c r="P263" s="116"/>
      <c r="Q263" s="116"/>
      <c r="R263" s="116"/>
      <c r="S263" s="116"/>
      <c r="T263" s="112"/>
    </row>
    <row r="264" spans="2:1024" s="7" customFormat="1" ht="27.6" customHeight="1" x14ac:dyDescent="0.2">
      <c r="B264" s="112"/>
      <c r="C264" s="112"/>
      <c r="D264" s="31"/>
      <c r="E264" s="31"/>
      <c r="F264" s="31"/>
      <c r="G264" s="112"/>
      <c r="H264" s="115"/>
      <c r="I264" s="115"/>
      <c r="J264" s="115"/>
      <c r="K264" s="115"/>
      <c r="L264" s="29" t="s">
        <v>12</v>
      </c>
      <c r="M264" s="29" t="s">
        <v>13</v>
      </c>
      <c r="N264" s="29" t="s">
        <v>14</v>
      </c>
      <c r="O264" s="29" t="s">
        <v>15</v>
      </c>
      <c r="P264" s="29" t="s">
        <v>16</v>
      </c>
      <c r="Q264" s="29" t="s">
        <v>17</v>
      </c>
      <c r="R264" s="29" t="s">
        <v>18</v>
      </c>
      <c r="S264" s="29" t="s">
        <v>19</v>
      </c>
      <c r="T264" s="112"/>
    </row>
    <row r="265" spans="2:1024" s="6" customFormat="1" ht="19.5" x14ac:dyDescent="0.2">
      <c r="B265" s="112" t="s">
        <v>98</v>
      </c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</row>
    <row r="266" spans="2:1024" s="6" customFormat="1" ht="19.5" x14ac:dyDescent="0.3">
      <c r="B266" s="112" t="s">
        <v>21</v>
      </c>
      <c r="C266" s="104" t="s">
        <v>232</v>
      </c>
      <c r="D266" s="28"/>
      <c r="E266" s="28"/>
      <c r="F266" s="28"/>
      <c r="G266" s="36">
        <v>100</v>
      </c>
      <c r="H266" s="39">
        <v>0.72</v>
      </c>
      <c r="I266" s="39">
        <v>0.12</v>
      </c>
      <c r="J266" s="39">
        <v>2.76</v>
      </c>
      <c r="K266" s="39">
        <v>15.6</v>
      </c>
      <c r="L266" s="40">
        <v>0.04</v>
      </c>
      <c r="M266" s="40">
        <v>0.02</v>
      </c>
      <c r="N266" s="40">
        <v>0.24</v>
      </c>
      <c r="O266" s="39">
        <v>15</v>
      </c>
      <c r="P266" s="39">
        <v>8.4</v>
      </c>
      <c r="Q266" s="39">
        <v>10.67</v>
      </c>
      <c r="R266" s="39">
        <v>24.01</v>
      </c>
      <c r="S266" s="39">
        <v>0.54</v>
      </c>
      <c r="T266" s="99" t="s">
        <v>162</v>
      </c>
    </row>
    <row r="267" spans="2:1024" s="6" customFormat="1" ht="39" x14ac:dyDescent="0.2">
      <c r="B267" s="112"/>
      <c r="C267" s="34" t="s">
        <v>47</v>
      </c>
      <c r="D267" s="36"/>
      <c r="E267" s="36"/>
      <c r="F267" s="36"/>
      <c r="G267" s="36" t="s">
        <v>87</v>
      </c>
      <c r="H267" s="37">
        <v>13.68</v>
      </c>
      <c r="I267" s="37">
        <v>20.34</v>
      </c>
      <c r="J267" s="37">
        <v>13.32</v>
      </c>
      <c r="K267" s="37">
        <v>291.60000000000002</v>
      </c>
      <c r="L267" s="37">
        <v>0.09</v>
      </c>
      <c r="M267" s="37">
        <v>0.12</v>
      </c>
      <c r="N267" s="37">
        <v>4.2300000000000004</v>
      </c>
      <c r="O267" s="37">
        <v>0.66</v>
      </c>
      <c r="P267" s="37">
        <v>15.75</v>
      </c>
      <c r="Q267" s="37">
        <v>21</v>
      </c>
      <c r="R267" s="37">
        <v>120.45</v>
      </c>
      <c r="S267" s="37">
        <v>1.42</v>
      </c>
      <c r="T267" s="28" t="s">
        <v>212</v>
      </c>
      <c r="AMJ267" s="38"/>
    </row>
    <row r="268" spans="2:1024" s="6" customFormat="1" ht="19.5" x14ac:dyDescent="0.2">
      <c r="B268" s="112"/>
      <c r="C268" s="34" t="s">
        <v>48</v>
      </c>
      <c r="D268" s="36"/>
      <c r="E268" s="36"/>
      <c r="F268" s="36"/>
      <c r="G268" s="36">
        <v>180</v>
      </c>
      <c r="H268" s="37">
        <v>3.73</v>
      </c>
      <c r="I268" s="37">
        <v>4.8099999999999996</v>
      </c>
      <c r="J268" s="37">
        <v>24.12</v>
      </c>
      <c r="K268" s="37">
        <v>154.62</v>
      </c>
      <c r="L268" s="44">
        <v>0.05</v>
      </c>
      <c r="M268" s="44">
        <v>7.0000000000000007E-2</v>
      </c>
      <c r="N268" s="44">
        <v>1.22</v>
      </c>
      <c r="O268" s="44">
        <v>29.47</v>
      </c>
      <c r="P268" s="44">
        <v>100.44</v>
      </c>
      <c r="Q268" s="44">
        <v>35.46</v>
      </c>
      <c r="R268" s="44">
        <v>72.72</v>
      </c>
      <c r="S268" s="44">
        <v>1.35</v>
      </c>
      <c r="T268" s="32" t="s">
        <v>213</v>
      </c>
      <c r="AMJ268" s="38"/>
    </row>
    <row r="269" spans="2:1024" s="6" customFormat="1" ht="16.5" customHeight="1" x14ac:dyDescent="0.2">
      <c r="B269" s="112"/>
      <c r="C269" s="28" t="s">
        <v>32</v>
      </c>
      <c r="D269" s="36"/>
      <c r="E269" s="36"/>
      <c r="F269" s="36"/>
      <c r="G269" s="36">
        <v>30</v>
      </c>
      <c r="H269" s="37">
        <v>2.37</v>
      </c>
      <c r="I269" s="37">
        <v>0.3</v>
      </c>
      <c r="J269" s="37">
        <v>14.5</v>
      </c>
      <c r="K269" s="37">
        <v>71</v>
      </c>
      <c r="L269" s="29">
        <v>4.8000000000000001E-2</v>
      </c>
      <c r="M269" s="29">
        <v>1.7999999999999999E-2</v>
      </c>
      <c r="N269" s="29">
        <v>0.48</v>
      </c>
      <c r="O269" s="29">
        <v>0</v>
      </c>
      <c r="P269" s="29">
        <v>6.9</v>
      </c>
      <c r="Q269" s="29">
        <v>9.9</v>
      </c>
      <c r="R269" s="29">
        <v>26.1</v>
      </c>
      <c r="S269" s="29">
        <v>0.6</v>
      </c>
      <c r="T269" s="32" t="s">
        <v>33</v>
      </c>
      <c r="AMJ269" s="38"/>
    </row>
    <row r="270" spans="2:1024" s="6" customFormat="1" ht="16.5" customHeight="1" x14ac:dyDescent="0.2">
      <c r="B270" s="112"/>
      <c r="C270" s="28" t="s">
        <v>34</v>
      </c>
      <c r="D270" s="36"/>
      <c r="E270" s="36"/>
      <c r="F270" s="36"/>
      <c r="G270" s="36">
        <v>20</v>
      </c>
      <c r="H270" s="37">
        <v>1.32</v>
      </c>
      <c r="I270" s="37">
        <v>0.24</v>
      </c>
      <c r="J270" s="37">
        <v>6.68</v>
      </c>
      <c r="K270" s="37">
        <v>34.6</v>
      </c>
      <c r="L270" s="29">
        <v>1.048</v>
      </c>
      <c r="M270" s="29">
        <v>1.6E-2</v>
      </c>
      <c r="N270" s="29">
        <v>0.14000000000000001</v>
      </c>
      <c r="O270" s="29">
        <v>0</v>
      </c>
      <c r="P270" s="29">
        <v>7</v>
      </c>
      <c r="Q270" s="29">
        <v>9.4</v>
      </c>
      <c r="R270" s="29">
        <v>31.6</v>
      </c>
      <c r="S270" s="29">
        <v>0.78</v>
      </c>
      <c r="T270" s="32" t="s">
        <v>33</v>
      </c>
      <c r="AMJ270" s="38"/>
    </row>
    <row r="271" spans="2:1024" s="6" customFormat="1" ht="17.25" customHeight="1" x14ac:dyDescent="0.2">
      <c r="B271" s="112"/>
      <c r="C271" s="28" t="s">
        <v>65</v>
      </c>
      <c r="D271" s="36"/>
      <c r="E271" s="36"/>
      <c r="F271" s="36"/>
      <c r="G271" s="36">
        <v>200</v>
      </c>
      <c r="H271" s="37">
        <v>0.08</v>
      </c>
      <c r="I271" s="37">
        <v>0</v>
      </c>
      <c r="J271" s="37">
        <v>27.08</v>
      </c>
      <c r="K271" s="37">
        <v>108.6</v>
      </c>
      <c r="L271" s="37">
        <v>0.02</v>
      </c>
      <c r="M271" s="37">
        <v>0.01</v>
      </c>
      <c r="N271" s="37">
        <v>0.08</v>
      </c>
      <c r="O271" s="37">
        <v>12.9</v>
      </c>
      <c r="P271" s="37">
        <v>23.52</v>
      </c>
      <c r="Q271" s="37">
        <v>6.5</v>
      </c>
      <c r="R271" s="37">
        <v>11.5</v>
      </c>
      <c r="S271" s="37">
        <v>0.24</v>
      </c>
      <c r="T271" s="32" t="s">
        <v>66</v>
      </c>
      <c r="AMJ271" s="38"/>
    </row>
    <row r="272" spans="2:1024" s="6" customFormat="1" ht="9" customHeight="1" x14ac:dyDescent="0.2">
      <c r="B272" s="112"/>
      <c r="C272" s="28" t="s">
        <v>25</v>
      </c>
      <c r="D272" s="36"/>
      <c r="E272" s="36"/>
      <c r="F272" s="36"/>
      <c r="G272" s="32">
        <v>635</v>
      </c>
      <c r="H272" s="32">
        <f t="shared" ref="H272:S272" si="35">H267+H268+H269+H270+H271</f>
        <v>21.18</v>
      </c>
      <c r="I272" s="32">
        <v>25.81</v>
      </c>
      <c r="J272" s="32">
        <f t="shared" si="35"/>
        <v>85.699999999999989</v>
      </c>
      <c r="K272" s="32">
        <v>676.02</v>
      </c>
      <c r="L272" s="32">
        <f t="shared" si="35"/>
        <v>1.256</v>
      </c>
      <c r="M272" s="32">
        <f t="shared" si="35"/>
        <v>0.23399999999999999</v>
      </c>
      <c r="N272" s="32">
        <f t="shared" si="35"/>
        <v>6.1499999999999995</v>
      </c>
      <c r="O272" s="32">
        <f t="shared" si="35"/>
        <v>43.03</v>
      </c>
      <c r="P272" s="32">
        <f t="shared" si="35"/>
        <v>153.61000000000001</v>
      </c>
      <c r="Q272" s="32">
        <f t="shared" si="35"/>
        <v>82.26</v>
      </c>
      <c r="R272" s="32">
        <f t="shared" si="35"/>
        <v>262.37</v>
      </c>
      <c r="S272" s="32">
        <f t="shared" si="35"/>
        <v>4.3900000000000006</v>
      </c>
      <c r="T272" s="32"/>
      <c r="AMJ272" s="38"/>
    </row>
    <row r="273" spans="2:1024" s="6" customFormat="1" ht="18" hidden="1" customHeight="1" x14ac:dyDescent="0.2">
      <c r="B273" s="112" t="s">
        <v>26</v>
      </c>
      <c r="C273" s="104"/>
      <c r="D273" s="36"/>
      <c r="E273" s="36"/>
      <c r="F273" s="36"/>
      <c r="G273" s="36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2"/>
      <c r="AMJ273" s="38"/>
    </row>
    <row r="274" spans="2:1024" s="6" customFormat="1" ht="19.5" x14ac:dyDescent="0.2">
      <c r="B274" s="112"/>
      <c r="C274" s="28" t="s">
        <v>51</v>
      </c>
      <c r="D274" s="36"/>
      <c r="E274" s="36"/>
      <c r="F274" s="36"/>
      <c r="G274" s="36">
        <v>250</v>
      </c>
      <c r="H274" s="37">
        <v>2</v>
      </c>
      <c r="I274" s="37">
        <v>2.73</v>
      </c>
      <c r="J274" s="37">
        <v>20.93</v>
      </c>
      <c r="K274" s="37">
        <v>116.25</v>
      </c>
      <c r="L274" s="37">
        <v>0.1</v>
      </c>
      <c r="M274" s="37">
        <v>0.06</v>
      </c>
      <c r="N274" s="37">
        <v>1.06</v>
      </c>
      <c r="O274" s="37">
        <v>8.25</v>
      </c>
      <c r="P274" s="37">
        <v>23.05</v>
      </c>
      <c r="Q274" s="37">
        <v>25</v>
      </c>
      <c r="R274" s="37">
        <v>62.55</v>
      </c>
      <c r="S274" s="37">
        <v>0.88</v>
      </c>
      <c r="T274" s="32" t="s">
        <v>221</v>
      </c>
      <c r="AMJ274" s="38"/>
    </row>
    <row r="275" spans="2:1024" s="6" customFormat="1" ht="19.5" x14ac:dyDescent="0.2">
      <c r="B275" s="112"/>
      <c r="C275" s="104" t="s">
        <v>237</v>
      </c>
      <c r="D275" s="36"/>
      <c r="E275" s="36"/>
      <c r="F275" s="36"/>
      <c r="G275" s="36" t="s">
        <v>43</v>
      </c>
      <c r="H275" s="37">
        <v>12.74</v>
      </c>
      <c r="I275" s="37">
        <v>6.72</v>
      </c>
      <c r="J275" s="37">
        <v>6.72</v>
      </c>
      <c r="K275" s="37">
        <v>138.6</v>
      </c>
      <c r="L275" s="37">
        <v>7.0000000000000007E-2</v>
      </c>
      <c r="M275" s="37">
        <v>7.0000000000000007E-2</v>
      </c>
      <c r="N275" s="37">
        <v>0.86</v>
      </c>
      <c r="O275" s="37">
        <v>2.0299999999999998</v>
      </c>
      <c r="P275" s="37">
        <v>27.45</v>
      </c>
      <c r="Q275" s="37">
        <v>29.03</v>
      </c>
      <c r="R275" s="37">
        <v>149.06</v>
      </c>
      <c r="S275" s="37">
        <v>0.63</v>
      </c>
      <c r="T275" s="28" t="s">
        <v>215</v>
      </c>
      <c r="AMJ275" s="38"/>
    </row>
    <row r="276" spans="2:1024" s="6" customFormat="1" ht="19.5" x14ac:dyDescent="0.2">
      <c r="B276" s="112"/>
      <c r="C276" s="28" t="s">
        <v>60</v>
      </c>
      <c r="D276" s="36"/>
      <c r="E276" s="36"/>
      <c r="F276" s="36"/>
      <c r="G276" s="36">
        <v>180</v>
      </c>
      <c r="H276" s="37">
        <v>3.74</v>
      </c>
      <c r="I276" s="37">
        <v>6.12</v>
      </c>
      <c r="J276" s="37">
        <v>22.28</v>
      </c>
      <c r="K276" s="37">
        <v>159.12</v>
      </c>
      <c r="L276" s="44">
        <v>0.17</v>
      </c>
      <c r="M276" s="44">
        <v>0.13</v>
      </c>
      <c r="N276" s="44">
        <v>1.63</v>
      </c>
      <c r="O276" s="44">
        <v>21.79</v>
      </c>
      <c r="P276" s="44">
        <v>44.37</v>
      </c>
      <c r="Q276" s="44">
        <v>33.299999999999997</v>
      </c>
      <c r="R276" s="44">
        <v>103.91</v>
      </c>
      <c r="S276" s="44">
        <v>1.21</v>
      </c>
      <c r="T276" s="32" t="s">
        <v>222</v>
      </c>
      <c r="AMJ276" s="38"/>
    </row>
    <row r="277" spans="2:1024" s="6" customFormat="1" ht="19.5" x14ac:dyDescent="0.2">
      <c r="B277" s="112"/>
      <c r="C277" s="28" t="s">
        <v>32</v>
      </c>
      <c r="D277" s="36"/>
      <c r="E277" s="36"/>
      <c r="F277" s="36"/>
      <c r="G277" s="36">
        <v>30</v>
      </c>
      <c r="H277" s="37">
        <v>2.37</v>
      </c>
      <c r="I277" s="37">
        <v>0.3</v>
      </c>
      <c r="J277" s="37">
        <v>14.5</v>
      </c>
      <c r="K277" s="37">
        <v>71</v>
      </c>
      <c r="L277" s="29">
        <v>4.8000000000000001E-2</v>
      </c>
      <c r="M277" s="29">
        <v>1.7999999999999999E-2</v>
      </c>
      <c r="N277" s="29">
        <v>0.48</v>
      </c>
      <c r="O277" s="29">
        <v>0</v>
      </c>
      <c r="P277" s="29">
        <v>6.9</v>
      </c>
      <c r="Q277" s="29">
        <v>9.9</v>
      </c>
      <c r="R277" s="29">
        <v>26.1</v>
      </c>
      <c r="S277" s="29">
        <v>0.6</v>
      </c>
      <c r="T277" s="32" t="s">
        <v>33</v>
      </c>
      <c r="AMJ277" s="38"/>
    </row>
    <row r="278" spans="2:1024" s="6" customFormat="1" ht="19.5" x14ac:dyDescent="0.2">
      <c r="B278" s="112"/>
      <c r="C278" s="28" t="s">
        <v>34</v>
      </c>
      <c r="D278" s="36"/>
      <c r="E278" s="36"/>
      <c r="F278" s="36"/>
      <c r="G278" s="36">
        <v>20</v>
      </c>
      <c r="H278" s="37">
        <v>1.32</v>
      </c>
      <c r="I278" s="37">
        <v>0.24</v>
      </c>
      <c r="J278" s="37">
        <v>6.68</v>
      </c>
      <c r="K278" s="37">
        <v>34.6</v>
      </c>
      <c r="L278" s="29">
        <v>1.048</v>
      </c>
      <c r="M278" s="29">
        <v>1.6E-2</v>
      </c>
      <c r="N278" s="29">
        <v>0.14000000000000001</v>
      </c>
      <c r="O278" s="29">
        <v>0</v>
      </c>
      <c r="P278" s="29">
        <v>7</v>
      </c>
      <c r="Q278" s="29">
        <v>9.4</v>
      </c>
      <c r="R278" s="29">
        <v>31.6</v>
      </c>
      <c r="S278" s="29">
        <v>0.78</v>
      </c>
      <c r="T278" s="32" t="s">
        <v>33</v>
      </c>
      <c r="AMJ278" s="38"/>
    </row>
    <row r="279" spans="2:1024" s="6" customFormat="1" ht="19.5" x14ac:dyDescent="0.2">
      <c r="B279" s="112"/>
      <c r="C279" s="28" t="s">
        <v>31</v>
      </c>
      <c r="D279" s="36"/>
      <c r="E279" s="36"/>
      <c r="F279" s="36"/>
      <c r="G279" s="36">
        <v>200</v>
      </c>
      <c r="H279" s="37">
        <v>0.16</v>
      </c>
      <c r="I279" s="37">
        <v>0</v>
      </c>
      <c r="J279" s="37">
        <v>29</v>
      </c>
      <c r="K279" s="37">
        <v>116.6</v>
      </c>
      <c r="L279" s="37">
        <v>0.01</v>
      </c>
      <c r="M279" s="37">
        <v>0.01</v>
      </c>
      <c r="N279" s="37">
        <v>0.1</v>
      </c>
      <c r="O279" s="37">
        <v>1.72</v>
      </c>
      <c r="P279" s="37">
        <v>14.48</v>
      </c>
      <c r="Q279" s="37">
        <v>3.6</v>
      </c>
      <c r="R279" s="37">
        <v>4.4000000000000004</v>
      </c>
      <c r="S279" s="37">
        <v>0.94</v>
      </c>
      <c r="T279" s="32" t="s">
        <v>223</v>
      </c>
      <c r="AMJ279" s="38"/>
    </row>
    <row r="280" spans="2:1024" s="7" customFormat="1" ht="16.5" customHeight="1" x14ac:dyDescent="0.2">
      <c r="B280" s="112"/>
      <c r="C280" s="28" t="s">
        <v>25</v>
      </c>
      <c r="D280" s="32"/>
      <c r="E280" s="32"/>
      <c r="F280" s="32"/>
      <c r="G280" s="32">
        <v>830</v>
      </c>
      <c r="H280" s="32">
        <f t="shared" ref="H280:S280" si="36">H273+H274+H275+H276+H277+H278+H279</f>
        <v>22.330000000000002</v>
      </c>
      <c r="I280" s="32">
        <f t="shared" si="36"/>
        <v>16.11</v>
      </c>
      <c r="J280" s="32">
        <f t="shared" si="36"/>
        <v>100.11000000000001</v>
      </c>
      <c r="K280" s="99">
        <f t="shared" si="36"/>
        <v>636.17000000000007</v>
      </c>
      <c r="L280" s="32">
        <f t="shared" si="36"/>
        <v>1.446</v>
      </c>
      <c r="M280" s="32">
        <f t="shared" si="36"/>
        <v>0.30400000000000005</v>
      </c>
      <c r="N280" s="32">
        <f t="shared" si="36"/>
        <v>4.2699999999999987</v>
      </c>
      <c r="O280" s="32">
        <f t="shared" si="36"/>
        <v>33.79</v>
      </c>
      <c r="P280" s="32">
        <f t="shared" si="36"/>
        <v>123.25000000000001</v>
      </c>
      <c r="Q280" s="32">
        <f t="shared" si="36"/>
        <v>110.23</v>
      </c>
      <c r="R280" s="32">
        <f t="shared" si="36"/>
        <v>377.62</v>
      </c>
      <c r="S280" s="32">
        <f t="shared" si="36"/>
        <v>5.0399999999999991</v>
      </c>
      <c r="T280" s="28"/>
      <c r="AMJ280" s="38"/>
    </row>
    <row r="281" spans="2:1024" s="7" customFormat="1" ht="19.5" x14ac:dyDescent="0.2">
      <c r="B281" s="112"/>
      <c r="C281" s="28" t="s">
        <v>35</v>
      </c>
      <c r="D281" s="32"/>
      <c r="E281" s="32"/>
      <c r="F281" s="32"/>
      <c r="G281" s="32">
        <f t="shared" ref="G281:S281" si="37">G272+G280</f>
        <v>1465</v>
      </c>
      <c r="H281" s="32">
        <f t="shared" si="37"/>
        <v>43.510000000000005</v>
      </c>
      <c r="I281" s="32">
        <f t="shared" si="37"/>
        <v>41.92</v>
      </c>
      <c r="J281" s="32">
        <f t="shared" si="37"/>
        <v>185.81</v>
      </c>
      <c r="K281" s="32">
        <f t="shared" si="37"/>
        <v>1312.19</v>
      </c>
      <c r="L281" s="32">
        <f t="shared" si="37"/>
        <v>2.702</v>
      </c>
      <c r="M281" s="32">
        <f t="shared" si="37"/>
        <v>0.53800000000000003</v>
      </c>
      <c r="N281" s="32">
        <f t="shared" si="37"/>
        <v>10.419999999999998</v>
      </c>
      <c r="O281" s="32">
        <f t="shared" si="37"/>
        <v>76.819999999999993</v>
      </c>
      <c r="P281" s="32">
        <f t="shared" si="37"/>
        <v>276.86</v>
      </c>
      <c r="Q281" s="32">
        <f t="shared" si="37"/>
        <v>192.49</v>
      </c>
      <c r="R281" s="32">
        <f t="shared" si="37"/>
        <v>639.99</v>
      </c>
      <c r="S281" s="32">
        <f t="shared" si="37"/>
        <v>9.43</v>
      </c>
      <c r="T281" s="28"/>
      <c r="AMJ281" s="38"/>
    </row>
    <row r="282" spans="2:1024" s="6" customFormat="1" ht="80.849999999999994" customHeight="1" x14ac:dyDescent="0.2"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</row>
    <row r="283" spans="2:1024" s="7" customFormat="1" ht="16.5" customHeight="1" x14ac:dyDescent="0.2">
      <c r="B283" s="112" t="s">
        <v>2</v>
      </c>
      <c r="C283" s="112" t="s">
        <v>3</v>
      </c>
      <c r="D283" s="28"/>
      <c r="E283" s="28"/>
      <c r="F283" s="28"/>
      <c r="G283" s="112" t="s">
        <v>4</v>
      </c>
      <c r="H283" s="115" t="s">
        <v>5</v>
      </c>
      <c r="I283" s="115" t="s">
        <v>6</v>
      </c>
      <c r="J283" s="115" t="s">
        <v>7</v>
      </c>
      <c r="K283" s="115" t="s">
        <v>8</v>
      </c>
      <c r="L283" s="116" t="s">
        <v>9</v>
      </c>
      <c r="M283" s="116"/>
      <c r="N283" s="116"/>
      <c r="O283" s="116"/>
      <c r="P283" s="116" t="s">
        <v>10</v>
      </c>
      <c r="Q283" s="116"/>
      <c r="R283" s="116"/>
      <c r="S283" s="116"/>
      <c r="T283" s="112" t="s">
        <v>11</v>
      </c>
    </row>
    <row r="284" spans="2:1024" s="7" customFormat="1" ht="16.5" customHeight="1" x14ac:dyDescent="0.2">
      <c r="B284" s="112"/>
      <c r="C284" s="112"/>
      <c r="D284" s="28"/>
      <c r="E284" s="28"/>
      <c r="F284" s="28"/>
      <c r="G284" s="112"/>
      <c r="H284" s="115"/>
      <c r="I284" s="115"/>
      <c r="J284" s="115"/>
      <c r="K284" s="115"/>
      <c r="L284" s="116"/>
      <c r="M284" s="116"/>
      <c r="N284" s="116"/>
      <c r="O284" s="116"/>
      <c r="P284" s="116"/>
      <c r="Q284" s="116"/>
      <c r="R284" s="116"/>
      <c r="S284" s="116"/>
      <c r="T284" s="112"/>
    </row>
    <row r="285" spans="2:1024" s="7" customFormat="1" ht="16.5" hidden="1" customHeight="1" x14ac:dyDescent="0.2">
      <c r="B285" s="112"/>
      <c r="C285" s="112"/>
      <c r="D285" s="30"/>
      <c r="E285" s="30"/>
      <c r="F285" s="30"/>
      <c r="G285" s="112"/>
      <c r="H285" s="115"/>
      <c r="I285" s="115"/>
      <c r="J285" s="115"/>
      <c r="K285" s="115"/>
      <c r="L285" s="116"/>
      <c r="M285" s="116"/>
      <c r="N285" s="116"/>
      <c r="O285" s="116"/>
      <c r="P285" s="116"/>
      <c r="Q285" s="116"/>
      <c r="R285" s="116"/>
      <c r="S285" s="116"/>
      <c r="T285" s="112"/>
    </row>
    <row r="286" spans="2:1024" s="7" customFormat="1" ht="25.35" customHeight="1" x14ac:dyDescent="0.2">
      <c r="B286" s="112"/>
      <c r="C286" s="112"/>
      <c r="D286" s="31"/>
      <c r="E286" s="31"/>
      <c r="F286" s="31"/>
      <c r="G286" s="112"/>
      <c r="H286" s="115"/>
      <c r="I286" s="115"/>
      <c r="J286" s="115"/>
      <c r="K286" s="115"/>
      <c r="L286" s="29" t="s">
        <v>12</v>
      </c>
      <c r="M286" s="29" t="s">
        <v>13</v>
      </c>
      <c r="N286" s="29" t="s">
        <v>14</v>
      </c>
      <c r="O286" s="29" t="s">
        <v>15</v>
      </c>
      <c r="P286" s="29" t="s">
        <v>16</v>
      </c>
      <c r="Q286" s="29" t="s">
        <v>17</v>
      </c>
      <c r="R286" s="29" t="s">
        <v>18</v>
      </c>
      <c r="S286" s="29" t="s">
        <v>19</v>
      </c>
      <c r="T286" s="112"/>
    </row>
    <row r="287" spans="2:1024" s="6" customFormat="1" ht="19.5" x14ac:dyDescent="0.2">
      <c r="B287" s="112" t="s">
        <v>99</v>
      </c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</row>
    <row r="288" spans="2:1024" s="6" customFormat="1" ht="19.5" x14ac:dyDescent="0.2">
      <c r="B288" s="28"/>
      <c r="C288" s="104" t="s">
        <v>232</v>
      </c>
      <c r="D288" s="36"/>
      <c r="E288" s="36"/>
      <c r="F288" s="36"/>
      <c r="G288" s="36">
        <v>60</v>
      </c>
      <c r="H288" s="37">
        <v>0.48</v>
      </c>
      <c r="I288" s="37">
        <v>0</v>
      </c>
      <c r="J288" s="37">
        <v>2.04</v>
      </c>
      <c r="K288" s="37">
        <v>9.6</v>
      </c>
      <c r="L288" s="37">
        <v>0.01</v>
      </c>
      <c r="M288" s="37">
        <v>0.01</v>
      </c>
      <c r="N288" s="37">
        <v>0.11</v>
      </c>
      <c r="O288" s="37">
        <v>1.62</v>
      </c>
      <c r="P288" s="37">
        <v>7.44</v>
      </c>
      <c r="Q288" s="37">
        <v>7.98</v>
      </c>
      <c r="R288" s="37">
        <v>24.01</v>
      </c>
      <c r="S288" s="37">
        <v>0.19</v>
      </c>
      <c r="T288" s="99" t="s">
        <v>162</v>
      </c>
    </row>
    <row r="289" spans="2:1024" s="6" customFormat="1" ht="39" x14ac:dyDescent="0.2">
      <c r="B289" s="112" t="s">
        <v>21</v>
      </c>
      <c r="C289" s="34" t="s">
        <v>68</v>
      </c>
      <c r="D289" s="36"/>
      <c r="E289" s="36"/>
      <c r="F289" s="36"/>
      <c r="G289" s="36" t="s">
        <v>87</v>
      </c>
      <c r="H289" s="37">
        <v>13.32</v>
      </c>
      <c r="I289" s="37">
        <v>16.920000000000002</v>
      </c>
      <c r="J289" s="37">
        <v>10.44</v>
      </c>
      <c r="K289" s="37">
        <v>24.66</v>
      </c>
      <c r="L289" s="37">
        <v>7.0000000000000007E-2</v>
      </c>
      <c r="M289" s="37">
        <v>0.06</v>
      </c>
      <c r="N289" s="37">
        <v>1.63</v>
      </c>
      <c r="O289" s="37">
        <v>0.27</v>
      </c>
      <c r="P289" s="37">
        <v>22.95</v>
      </c>
      <c r="Q289" s="37">
        <v>24.3</v>
      </c>
      <c r="R289" s="37">
        <v>146.69999999999999</v>
      </c>
      <c r="S289" s="37">
        <v>0.66</v>
      </c>
      <c r="T289" s="28" t="s">
        <v>224</v>
      </c>
      <c r="AMJ289" s="38"/>
    </row>
    <row r="290" spans="2:1024" s="6" customFormat="1" ht="19.5" hidden="1" x14ac:dyDescent="0.2">
      <c r="B290" s="112"/>
      <c r="C290" s="28" t="s">
        <v>69</v>
      </c>
      <c r="D290" s="36"/>
      <c r="E290" s="36"/>
      <c r="F290" s="36"/>
      <c r="G290" s="36">
        <v>50</v>
      </c>
      <c r="H290" s="37">
        <v>0.73</v>
      </c>
      <c r="I290" s="37">
        <v>2.62</v>
      </c>
      <c r="J290" s="37">
        <v>3.12</v>
      </c>
      <c r="K290" s="37">
        <v>38.9</v>
      </c>
      <c r="L290" s="44">
        <v>0.01</v>
      </c>
      <c r="M290" s="44">
        <v>0.01</v>
      </c>
      <c r="N290" s="44">
        <v>0.08</v>
      </c>
      <c r="O290" s="44">
        <v>0.02</v>
      </c>
      <c r="P290" s="44">
        <v>13.65</v>
      </c>
      <c r="Q290" s="44">
        <v>2.64</v>
      </c>
      <c r="R290" s="44">
        <v>11.37</v>
      </c>
      <c r="S290" s="44">
        <v>0.1</v>
      </c>
      <c r="T290" s="32" t="s">
        <v>70</v>
      </c>
      <c r="AMJ290" s="38"/>
    </row>
    <row r="291" spans="2:1024" s="6" customFormat="1" ht="18.75" customHeight="1" x14ac:dyDescent="0.2">
      <c r="B291" s="112"/>
      <c r="C291" s="28" t="s">
        <v>100</v>
      </c>
      <c r="D291" s="36"/>
      <c r="E291" s="36"/>
      <c r="F291" s="36"/>
      <c r="G291" s="36">
        <v>180</v>
      </c>
      <c r="H291" s="37">
        <v>4.2</v>
      </c>
      <c r="I291" s="37">
        <v>4.49</v>
      </c>
      <c r="J291" s="37">
        <v>41.63</v>
      </c>
      <c r="K291" s="37">
        <v>223.2</v>
      </c>
      <c r="L291" s="44">
        <v>0.04</v>
      </c>
      <c r="M291" s="44">
        <v>0.04</v>
      </c>
      <c r="N291" s="44">
        <v>0.97</v>
      </c>
      <c r="O291" s="44">
        <v>0</v>
      </c>
      <c r="P291" s="44">
        <v>13.68</v>
      </c>
      <c r="Q291" s="44">
        <v>36.6</v>
      </c>
      <c r="R291" s="44">
        <v>98.04</v>
      </c>
      <c r="S291" s="44">
        <v>0.74</v>
      </c>
      <c r="T291" s="32" t="s">
        <v>187</v>
      </c>
      <c r="AMJ291" s="38"/>
    </row>
    <row r="292" spans="2:1024" s="6" customFormat="1" ht="15.75" customHeight="1" x14ac:dyDescent="0.2">
      <c r="B292" s="112"/>
      <c r="C292" s="28" t="s">
        <v>32</v>
      </c>
      <c r="D292" s="36"/>
      <c r="E292" s="36"/>
      <c r="F292" s="36"/>
      <c r="G292" s="36">
        <v>30</v>
      </c>
      <c r="H292" s="37">
        <v>2.37</v>
      </c>
      <c r="I292" s="37">
        <v>0.3</v>
      </c>
      <c r="J292" s="37">
        <v>14.5</v>
      </c>
      <c r="K292" s="37">
        <v>71</v>
      </c>
      <c r="L292" s="29">
        <v>4.8000000000000001E-2</v>
      </c>
      <c r="M292" s="29">
        <v>1.7999999999999999E-2</v>
      </c>
      <c r="N292" s="29">
        <v>0.48</v>
      </c>
      <c r="O292" s="29">
        <v>0</v>
      </c>
      <c r="P292" s="29">
        <v>6.9</v>
      </c>
      <c r="Q292" s="29">
        <v>9.9</v>
      </c>
      <c r="R292" s="29">
        <v>26.1</v>
      </c>
      <c r="S292" s="29">
        <v>0.6</v>
      </c>
      <c r="T292" s="32" t="s">
        <v>33</v>
      </c>
      <c r="AMJ292" s="38"/>
    </row>
    <row r="293" spans="2:1024" s="6" customFormat="1" ht="18" customHeight="1" x14ac:dyDescent="0.2">
      <c r="B293" s="112"/>
      <c r="C293" s="28" t="s">
        <v>34</v>
      </c>
      <c r="D293" s="36"/>
      <c r="E293" s="36"/>
      <c r="F293" s="36"/>
      <c r="G293" s="36">
        <v>20</v>
      </c>
      <c r="H293" s="37">
        <v>1.32</v>
      </c>
      <c r="I293" s="37">
        <v>0.24</v>
      </c>
      <c r="J293" s="37">
        <v>6.68</v>
      </c>
      <c r="K293" s="37">
        <v>34.6</v>
      </c>
      <c r="L293" s="29">
        <v>1.048</v>
      </c>
      <c r="M293" s="29">
        <v>1.6E-2</v>
      </c>
      <c r="N293" s="29">
        <v>0.14000000000000001</v>
      </c>
      <c r="O293" s="29">
        <v>0</v>
      </c>
      <c r="P293" s="29">
        <v>7</v>
      </c>
      <c r="Q293" s="29">
        <v>9.4</v>
      </c>
      <c r="R293" s="29">
        <v>31.6</v>
      </c>
      <c r="S293" s="29">
        <v>0.78</v>
      </c>
      <c r="T293" s="32" t="s">
        <v>33</v>
      </c>
      <c r="AMJ293" s="38"/>
    </row>
    <row r="294" spans="2:1024" s="6" customFormat="1" ht="17.25" customHeight="1" x14ac:dyDescent="0.2">
      <c r="B294" s="112"/>
      <c r="C294" s="28" t="s">
        <v>49</v>
      </c>
      <c r="D294" s="36"/>
      <c r="E294" s="36"/>
      <c r="F294" s="36"/>
      <c r="G294" s="36" t="s">
        <v>50</v>
      </c>
      <c r="H294" s="37">
        <v>0.1</v>
      </c>
      <c r="I294" s="37">
        <v>0</v>
      </c>
      <c r="J294" s="37">
        <v>15</v>
      </c>
      <c r="K294" s="37">
        <v>60</v>
      </c>
      <c r="L294" s="44">
        <v>0</v>
      </c>
      <c r="M294" s="44">
        <v>0</v>
      </c>
      <c r="N294" s="44">
        <v>0.02</v>
      </c>
      <c r="O294" s="44">
        <v>0.03</v>
      </c>
      <c r="P294" s="44">
        <v>11.11</v>
      </c>
      <c r="Q294" s="44">
        <v>1.44</v>
      </c>
      <c r="R294" s="44">
        <v>2.78</v>
      </c>
      <c r="S294" s="44">
        <v>0.31</v>
      </c>
      <c r="T294" s="32" t="s">
        <v>191</v>
      </c>
      <c r="AMJ294" s="38"/>
    </row>
    <row r="295" spans="2:1024" s="7" customFormat="1" ht="19.5" x14ac:dyDescent="0.2">
      <c r="B295" s="112"/>
      <c r="C295" s="28" t="s">
        <v>25</v>
      </c>
      <c r="D295" s="32"/>
      <c r="E295" s="32"/>
      <c r="F295" s="32"/>
      <c r="G295" s="32">
        <v>610</v>
      </c>
      <c r="H295" s="32">
        <v>21.79</v>
      </c>
      <c r="I295" s="32">
        <f t="shared" ref="I295:S295" si="38">I289+I290+I291+I292+I293+I294</f>
        <v>24.57</v>
      </c>
      <c r="J295" s="32">
        <f t="shared" si="38"/>
        <v>91.37</v>
      </c>
      <c r="K295" s="32">
        <v>423.06</v>
      </c>
      <c r="L295" s="32">
        <f t="shared" si="38"/>
        <v>1.216</v>
      </c>
      <c r="M295" s="32">
        <f t="shared" si="38"/>
        <v>0.14399999999999996</v>
      </c>
      <c r="N295" s="32">
        <f t="shared" si="38"/>
        <v>3.32</v>
      </c>
      <c r="O295" s="32">
        <f t="shared" si="38"/>
        <v>0.32000000000000006</v>
      </c>
      <c r="P295" s="32">
        <f t="shared" si="38"/>
        <v>75.290000000000006</v>
      </c>
      <c r="Q295" s="32">
        <f t="shared" si="38"/>
        <v>84.280000000000015</v>
      </c>
      <c r="R295" s="32">
        <f t="shared" si="38"/>
        <v>316.59000000000003</v>
      </c>
      <c r="S295" s="32">
        <f t="shared" si="38"/>
        <v>3.19</v>
      </c>
      <c r="T295" s="28"/>
      <c r="AMJ295" s="38"/>
    </row>
    <row r="296" spans="2:1024" s="6" customFormat="1" ht="16.899999999999999" customHeight="1" x14ac:dyDescent="0.2">
      <c r="B296" s="112" t="s">
        <v>26</v>
      </c>
      <c r="C296" s="28" t="s">
        <v>83</v>
      </c>
      <c r="D296" s="36"/>
      <c r="E296" s="36"/>
      <c r="F296" s="36"/>
      <c r="G296" s="36">
        <v>60</v>
      </c>
      <c r="H296" s="37">
        <v>1.26</v>
      </c>
      <c r="I296" s="37">
        <v>4.08</v>
      </c>
      <c r="J296" s="37">
        <v>8.2799999999999994</v>
      </c>
      <c r="K296" s="37">
        <v>75</v>
      </c>
      <c r="L296" s="37">
        <v>0.03</v>
      </c>
      <c r="M296" s="37">
        <v>0.04</v>
      </c>
      <c r="N296" s="37">
        <v>0.49</v>
      </c>
      <c r="O296" s="37">
        <v>3.07</v>
      </c>
      <c r="P296" s="37">
        <v>18.38</v>
      </c>
      <c r="Q296" s="37">
        <v>24.77</v>
      </c>
      <c r="R296" s="37">
        <v>42</v>
      </c>
      <c r="S296" s="37">
        <v>0.73</v>
      </c>
      <c r="T296" s="32" t="s">
        <v>200</v>
      </c>
      <c r="AMJ296" s="38"/>
    </row>
    <row r="297" spans="2:1024" s="6" customFormat="1" ht="25.35" customHeight="1" x14ac:dyDescent="0.2">
      <c r="B297" s="112"/>
      <c r="C297" s="28" t="s">
        <v>101</v>
      </c>
      <c r="D297" s="36"/>
      <c r="E297" s="36"/>
      <c r="F297" s="36"/>
      <c r="G297" s="36">
        <v>250</v>
      </c>
      <c r="H297" s="37">
        <v>5.08</v>
      </c>
      <c r="I297" s="37">
        <v>5.35</v>
      </c>
      <c r="J297" s="37">
        <v>23.85</v>
      </c>
      <c r="K297" s="37">
        <v>163.75</v>
      </c>
      <c r="L297" s="37">
        <v>0.23</v>
      </c>
      <c r="M297" s="37">
        <v>7.0000000000000007E-2</v>
      </c>
      <c r="N297" s="37">
        <v>1.1499999999999999</v>
      </c>
      <c r="O297" s="37">
        <v>5.81</v>
      </c>
      <c r="P297" s="37">
        <v>38.08</v>
      </c>
      <c r="Q297" s="37">
        <v>36.049999999999997</v>
      </c>
      <c r="R297" s="37">
        <v>87.18</v>
      </c>
      <c r="S297" s="37">
        <v>2.0299999999999998</v>
      </c>
      <c r="T297" s="32" t="s">
        <v>219</v>
      </c>
      <c r="AMJ297" s="38"/>
    </row>
    <row r="298" spans="2:1024" s="6" customFormat="1" ht="17.25" customHeight="1" x14ac:dyDescent="0.2">
      <c r="B298" s="112"/>
      <c r="C298" s="28" t="s">
        <v>52</v>
      </c>
      <c r="D298" s="36"/>
      <c r="E298" s="36"/>
      <c r="F298" s="36"/>
      <c r="G298" s="46" t="s">
        <v>53</v>
      </c>
      <c r="H298" s="45">
        <v>18.38</v>
      </c>
      <c r="I298" s="45">
        <v>22.22</v>
      </c>
      <c r="J298" s="45">
        <v>25.1</v>
      </c>
      <c r="K298" s="45">
        <v>374.4</v>
      </c>
      <c r="L298" s="45">
        <v>0.14000000000000001</v>
      </c>
      <c r="M298" s="45">
        <v>0.15</v>
      </c>
      <c r="N298" s="45">
        <v>3.31</v>
      </c>
      <c r="O298" s="45">
        <v>9.64</v>
      </c>
      <c r="P298" s="45">
        <v>55.72</v>
      </c>
      <c r="Q298" s="45">
        <v>49.04</v>
      </c>
      <c r="R298" s="45">
        <v>153.69999999999999</v>
      </c>
      <c r="S298" s="45">
        <v>2.0099999999999998</v>
      </c>
      <c r="T298" s="28" t="s">
        <v>225</v>
      </c>
      <c r="AMJ298" s="47"/>
    </row>
    <row r="299" spans="2:1024" s="6" customFormat="1" ht="18.75" customHeight="1" x14ac:dyDescent="0.2">
      <c r="B299" s="112"/>
      <c r="C299" s="28" t="s">
        <v>32</v>
      </c>
      <c r="D299" s="36"/>
      <c r="E299" s="36"/>
      <c r="F299" s="36"/>
      <c r="G299" s="36">
        <v>30</v>
      </c>
      <c r="H299" s="37">
        <v>2.37</v>
      </c>
      <c r="I299" s="37">
        <v>0.3</v>
      </c>
      <c r="J299" s="37">
        <v>14.5</v>
      </c>
      <c r="K299" s="37">
        <v>71</v>
      </c>
      <c r="L299" s="29">
        <v>4.8000000000000001E-2</v>
      </c>
      <c r="M299" s="29">
        <v>1.7999999999999999E-2</v>
      </c>
      <c r="N299" s="29">
        <v>0.48</v>
      </c>
      <c r="O299" s="29">
        <v>0</v>
      </c>
      <c r="P299" s="29">
        <v>6.9</v>
      </c>
      <c r="Q299" s="29">
        <v>9.9</v>
      </c>
      <c r="R299" s="29">
        <v>26.1</v>
      </c>
      <c r="S299" s="29">
        <v>0.6</v>
      </c>
      <c r="T299" s="32" t="s">
        <v>33</v>
      </c>
      <c r="AMJ299" s="38"/>
    </row>
    <row r="300" spans="2:1024" s="6" customFormat="1" ht="16.5" customHeight="1" x14ac:dyDescent="0.2">
      <c r="B300" s="112"/>
      <c r="C300" s="28" t="s">
        <v>34</v>
      </c>
      <c r="D300" s="36"/>
      <c r="E300" s="36"/>
      <c r="F300" s="36"/>
      <c r="G300" s="36">
        <v>20</v>
      </c>
      <c r="H300" s="37">
        <v>1.32</v>
      </c>
      <c r="I300" s="37">
        <v>0.24</v>
      </c>
      <c r="J300" s="37">
        <v>6.68</v>
      </c>
      <c r="K300" s="37">
        <v>34.6</v>
      </c>
      <c r="L300" s="29">
        <v>1.048</v>
      </c>
      <c r="M300" s="29">
        <v>1.6E-2</v>
      </c>
      <c r="N300" s="29">
        <v>0.14000000000000001</v>
      </c>
      <c r="O300" s="29">
        <v>0</v>
      </c>
      <c r="P300" s="29">
        <v>7</v>
      </c>
      <c r="Q300" s="29">
        <v>9.4</v>
      </c>
      <c r="R300" s="29">
        <v>31.6</v>
      </c>
      <c r="S300" s="29">
        <v>0.78</v>
      </c>
      <c r="T300" s="32" t="s">
        <v>33</v>
      </c>
      <c r="AMJ300" s="38"/>
    </row>
    <row r="301" spans="2:1024" s="6" customFormat="1" ht="18.75" customHeight="1" x14ac:dyDescent="0.2">
      <c r="B301" s="112"/>
      <c r="C301" s="28" t="s">
        <v>45</v>
      </c>
      <c r="D301" s="36"/>
      <c r="E301" s="36"/>
      <c r="F301" s="36"/>
      <c r="G301" s="36" t="s">
        <v>24</v>
      </c>
      <c r="H301" s="37">
        <v>1</v>
      </c>
      <c r="I301" s="37">
        <v>0</v>
      </c>
      <c r="J301" s="37">
        <v>24.4</v>
      </c>
      <c r="K301" s="37">
        <v>101.6</v>
      </c>
      <c r="L301" s="44">
        <v>0.03</v>
      </c>
      <c r="M301" s="44">
        <v>0.03</v>
      </c>
      <c r="N301" s="44">
        <v>0.2</v>
      </c>
      <c r="O301" s="44">
        <v>4</v>
      </c>
      <c r="P301" s="44">
        <v>14</v>
      </c>
      <c r="Q301" s="44">
        <v>8</v>
      </c>
      <c r="R301" s="44">
        <v>14</v>
      </c>
      <c r="S301" s="44">
        <v>2.8</v>
      </c>
      <c r="T301" s="32" t="s">
        <v>33</v>
      </c>
      <c r="AMJ301" s="38"/>
    </row>
    <row r="302" spans="2:1024" s="7" customFormat="1" ht="19.5" customHeight="1" x14ac:dyDescent="0.2">
      <c r="B302" s="112"/>
      <c r="C302" s="28" t="s">
        <v>25</v>
      </c>
      <c r="D302" s="32"/>
      <c r="E302" s="32"/>
      <c r="F302" s="32"/>
      <c r="G302" s="32">
        <v>800</v>
      </c>
      <c r="H302" s="32">
        <f t="shared" ref="H302:S302" si="39">H296+H297+H298+H299+H300+H301</f>
        <v>29.41</v>
      </c>
      <c r="I302" s="32">
        <f t="shared" si="39"/>
        <v>32.19</v>
      </c>
      <c r="J302" s="32">
        <f t="shared" si="39"/>
        <v>102.81</v>
      </c>
      <c r="K302" s="32">
        <f t="shared" si="39"/>
        <v>820.35</v>
      </c>
      <c r="L302" s="32">
        <f t="shared" si="39"/>
        <v>1.526</v>
      </c>
      <c r="M302" s="32">
        <f t="shared" si="39"/>
        <v>0.32400000000000007</v>
      </c>
      <c r="N302" s="32">
        <f t="shared" si="39"/>
        <v>5.77</v>
      </c>
      <c r="O302" s="32">
        <f t="shared" si="39"/>
        <v>22.52</v>
      </c>
      <c r="P302" s="32">
        <f t="shared" si="39"/>
        <v>140.07999999999998</v>
      </c>
      <c r="Q302" s="32">
        <f t="shared" si="39"/>
        <v>137.16</v>
      </c>
      <c r="R302" s="32">
        <f t="shared" si="39"/>
        <v>354.58000000000004</v>
      </c>
      <c r="S302" s="32">
        <f t="shared" si="39"/>
        <v>8.9499999999999993</v>
      </c>
      <c r="T302" s="28"/>
      <c r="AMJ302" s="38"/>
    </row>
    <row r="303" spans="2:1024" s="7" customFormat="1" ht="15.6" customHeight="1" x14ac:dyDescent="0.2">
      <c r="B303" s="112"/>
      <c r="C303" s="28" t="s">
        <v>35</v>
      </c>
      <c r="D303" s="32"/>
      <c r="E303" s="32"/>
      <c r="F303" s="32"/>
      <c r="G303" s="32">
        <f t="shared" ref="G303:S303" si="40">G295+G302</f>
        <v>1410</v>
      </c>
      <c r="H303" s="49">
        <f t="shared" si="40"/>
        <v>51.2</v>
      </c>
      <c r="I303" s="49">
        <f t="shared" si="40"/>
        <v>56.76</v>
      </c>
      <c r="J303" s="49">
        <f t="shared" si="40"/>
        <v>194.18</v>
      </c>
      <c r="K303" s="49">
        <f t="shared" si="40"/>
        <v>1243.4100000000001</v>
      </c>
      <c r="L303" s="49">
        <f t="shared" si="40"/>
        <v>2.742</v>
      </c>
      <c r="M303" s="49">
        <f t="shared" si="40"/>
        <v>0.46800000000000003</v>
      </c>
      <c r="N303" s="49">
        <f t="shared" si="40"/>
        <v>9.09</v>
      </c>
      <c r="O303" s="49">
        <f t="shared" si="40"/>
        <v>22.84</v>
      </c>
      <c r="P303" s="49">
        <f t="shared" si="40"/>
        <v>215.37</v>
      </c>
      <c r="Q303" s="49">
        <f t="shared" si="40"/>
        <v>221.44</v>
      </c>
      <c r="R303" s="49">
        <f t="shared" si="40"/>
        <v>671.17000000000007</v>
      </c>
      <c r="S303" s="49">
        <f t="shared" si="40"/>
        <v>12.139999999999999</v>
      </c>
      <c r="T303" s="28"/>
      <c r="AMJ303" s="38"/>
    </row>
    <row r="304" spans="2:1024" s="6" customFormat="1" ht="89.65" customHeight="1" x14ac:dyDescent="0.2">
      <c r="B304" s="114"/>
      <c r="C304" s="114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</row>
    <row r="305" spans="2:1024" s="7" customFormat="1" ht="17.25" customHeight="1" x14ac:dyDescent="0.2">
      <c r="B305" s="112" t="s">
        <v>2</v>
      </c>
      <c r="C305" s="112" t="s">
        <v>3</v>
      </c>
      <c r="D305" s="28"/>
      <c r="E305" s="28"/>
      <c r="F305" s="28"/>
      <c r="G305" s="112" t="s">
        <v>4</v>
      </c>
      <c r="H305" s="115" t="s">
        <v>5</v>
      </c>
      <c r="I305" s="115" t="s">
        <v>6</v>
      </c>
      <c r="J305" s="115" t="s">
        <v>7</v>
      </c>
      <c r="K305" s="115" t="s">
        <v>8</v>
      </c>
      <c r="L305" s="116" t="s">
        <v>9</v>
      </c>
      <c r="M305" s="116"/>
      <c r="N305" s="116"/>
      <c r="O305" s="116"/>
      <c r="P305" s="116" t="s">
        <v>10</v>
      </c>
      <c r="Q305" s="116"/>
      <c r="R305" s="116"/>
      <c r="S305" s="116"/>
      <c r="T305" s="112" t="s">
        <v>11</v>
      </c>
    </row>
    <row r="306" spans="2:1024" s="7" customFormat="1" ht="11.45" customHeight="1" x14ac:dyDescent="0.2">
      <c r="B306" s="112"/>
      <c r="C306" s="112"/>
      <c r="D306" s="28"/>
      <c r="E306" s="28"/>
      <c r="F306" s="28"/>
      <c r="G306" s="112"/>
      <c r="H306" s="115"/>
      <c r="I306" s="115"/>
      <c r="J306" s="115"/>
      <c r="K306" s="115"/>
      <c r="L306" s="116"/>
      <c r="M306" s="116"/>
      <c r="N306" s="116"/>
      <c r="O306" s="116"/>
      <c r="P306" s="116"/>
      <c r="Q306" s="116"/>
      <c r="R306" s="116"/>
      <c r="S306" s="116"/>
      <c r="T306" s="112"/>
    </row>
    <row r="307" spans="2:1024" s="7" customFormat="1" ht="11.45" customHeight="1" x14ac:dyDescent="0.2">
      <c r="B307" s="112"/>
      <c r="C307" s="112"/>
      <c r="D307" s="30"/>
      <c r="E307" s="30"/>
      <c r="F307" s="30"/>
      <c r="G307" s="112"/>
      <c r="H307" s="115"/>
      <c r="I307" s="115"/>
      <c r="J307" s="115"/>
      <c r="K307" s="115"/>
      <c r="L307" s="116"/>
      <c r="M307" s="116"/>
      <c r="N307" s="116"/>
      <c r="O307" s="116"/>
      <c r="P307" s="116"/>
      <c r="Q307" s="116"/>
      <c r="R307" s="116"/>
      <c r="S307" s="116"/>
      <c r="T307" s="112"/>
    </row>
    <row r="308" spans="2:1024" s="7" customFormat="1" ht="28.7" customHeight="1" x14ac:dyDescent="0.2">
      <c r="B308" s="112"/>
      <c r="C308" s="112"/>
      <c r="D308" s="31"/>
      <c r="E308" s="31"/>
      <c r="F308" s="31"/>
      <c r="G308" s="112"/>
      <c r="H308" s="115"/>
      <c r="I308" s="115"/>
      <c r="J308" s="115"/>
      <c r="K308" s="115"/>
      <c r="L308" s="29" t="s">
        <v>12</v>
      </c>
      <c r="M308" s="29" t="s">
        <v>13</v>
      </c>
      <c r="N308" s="29" t="s">
        <v>14</v>
      </c>
      <c r="O308" s="29" t="s">
        <v>15</v>
      </c>
      <c r="P308" s="29" t="s">
        <v>16</v>
      </c>
      <c r="Q308" s="29" t="s">
        <v>17</v>
      </c>
      <c r="R308" s="29" t="s">
        <v>18</v>
      </c>
      <c r="S308" s="29" t="s">
        <v>19</v>
      </c>
      <c r="T308" s="112"/>
    </row>
    <row r="309" spans="2:1024" s="6" customFormat="1" ht="17.25" customHeight="1" x14ac:dyDescent="0.2">
      <c r="B309" s="112" t="s">
        <v>102</v>
      </c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</row>
    <row r="310" spans="2:1024" s="6" customFormat="1" ht="25.5" customHeight="1" x14ac:dyDescent="0.2">
      <c r="B310" s="112" t="s">
        <v>21</v>
      </c>
      <c r="C310" s="28" t="s">
        <v>62</v>
      </c>
      <c r="D310" s="36"/>
      <c r="E310" s="36"/>
      <c r="F310" s="36"/>
      <c r="G310" s="36" t="s">
        <v>63</v>
      </c>
      <c r="H310" s="37">
        <v>5.0999999999999996</v>
      </c>
      <c r="I310" s="37">
        <v>4.5999999999999996</v>
      </c>
      <c r="J310" s="37">
        <v>0.3</v>
      </c>
      <c r="K310" s="37">
        <v>63</v>
      </c>
      <c r="L310" s="44">
        <v>0.03</v>
      </c>
      <c r="M310" s="44">
        <v>0.18</v>
      </c>
      <c r="N310" s="44">
        <v>0.08</v>
      </c>
      <c r="O310" s="44">
        <v>0</v>
      </c>
      <c r="P310" s="44">
        <v>22</v>
      </c>
      <c r="Q310" s="44">
        <v>4.8</v>
      </c>
      <c r="R310" s="44">
        <v>76.8</v>
      </c>
      <c r="S310" s="44">
        <v>1</v>
      </c>
      <c r="T310" s="32" t="s">
        <v>206</v>
      </c>
      <c r="AMJ310" s="38"/>
    </row>
    <row r="311" spans="2:1024" s="6" customFormat="1" ht="16.5" customHeight="1" x14ac:dyDescent="0.2">
      <c r="B311" s="112"/>
      <c r="C311" s="28" t="s">
        <v>64</v>
      </c>
      <c r="D311" s="36"/>
      <c r="E311" s="36"/>
      <c r="F311" s="36"/>
      <c r="G311" s="36">
        <v>100</v>
      </c>
      <c r="H311" s="37">
        <v>1.4</v>
      </c>
      <c r="I311" s="37">
        <v>4.8</v>
      </c>
      <c r="J311" s="37">
        <v>8.5</v>
      </c>
      <c r="K311" s="37">
        <v>83</v>
      </c>
      <c r="L311" s="44">
        <v>0.02</v>
      </c>
      <c r="M311" s="44">
        <v>0.02</v>
      </c>
      <c r="N311" s="44">
        <v>0.47</v>
      </c>
      <c r="O311" s="44">
        <v>5.52</v>
      </c>
      <c r="P311" s="44">
        <v>18.16</v>
      </c>
      <c r="Q311" s="44">
        <v>13.19</v>
      </c>
      <c r="R311" s="44">
        <v>22.79</v>
      </c>
      <c r="S311" s="44">
        <v>0.61</v>
      </c>
      <c r="T311" s="32" t="s">
        <v>226</v>
      </c>
      <c r="AMJ311" s="38"/>
    </row>
    <row r="312" spans="2:1024" s="6" customFormat="1" ht="17.25" customHeight="1" x14ac:dyDescent="0.2">
      <c r="B312" s="112"/>
      <c r="C312" s="28" t="s">
        <v>32</v>
      </c>
      <c r="D312" s="36"/>
      <c r="E312" s="36"/>
      <c r="F312" s="36"/>
      <c r="G312" s="36">
        <v>30</v>
      </c>
      <c r="H312" s="37">
        <v>2.37</v>
      </c>
      <c r="I312" s="37">
        <v>0.3</v>
      </c>
      <c r="J312" s="37">
        <v>14.5</v>
      </c>
      <c r="K312" s="37">
        <v>71</v>
      </c>
      <c r="L312" s="29">
        <v>4.8000000000000001E-2</v>
      </c>
      <c r="M312" s="29">
        <v>1.7999999999999999E-2</v>
      </c>
      <c r="N312" s="29">
        <v>0.48</v>
      </c>
      <c r="O312" s="29">
        <v>0</v>
      </c>
      <c r="P312" s="29">
        <v>6.9</v>
      </c>
      <c r="Q312" s="29">
        <v>9.9</v>
      </c>
      <c r="R312" s="29">
        <v>26.1</v>
      </c>
      <c r="S312" s="29">
        <v>0.6</v>
      </c>
      <c r="T312" s="32" t="s">
        <v>33</v>
      </c>
      <c r="AMJ312" s="38"/>
    </row>
    <row r="313" spans="2:1024" s="6" customFormat="1" ht="16.5" customHeight="1" x14ac:dyDescent="0.2">
      <c r="B313" s="112"/>
      <c r="C313" s="28" t="s">
        <v>34</v>
      </c>
      <c r="D313" s="36"/>
      <c r="E313" s="36"/>
      <c r="F313" s="36"/>
      <c r="G313" s="36">
        <v>20</v>
      </c>
      <c r="H313" s="37">
        <v>1.32</v>
      </c>
      <c r="I313" s="37">
        <v>0.24</v>
      </c>
      <c r="J313" s="37">
        <v>6.68</v>
      </c>
      <c r="K313" s="37">
        <v>34.6</v>
      </c>
      <c r="L313" s="29">
        <v>1.048</v>
      </c>
      <c r="M313" s="29">
        <v>1.6E-2</v>
      </c>
      <c r="N313" s="29">
        <v>0.14000000000000001</v>
      </c>
      <c r="O313" s="29">
        <v>0</v>
      </c>
      <c r="P313" s="29">
        <v>7</v>
      </c>
      <c r="Q313" s="29">
        <v>9.4</v>
      </c>
      <c r="R313" s="29">
        <v>31.6</v>
      </c>
      <c r="S313" s="29">
        <v>0.78</v>
      </c>
      <c r="T313" s="32" t="s">
        <v>33</v>
      </c>
      <c r="AMJ313" s="38"/>
    </row>
    <row r="314" spans="2:1024" s="6" customFormat="1" ht="16.5" customHeight="1" x14ac:dyDescent="0.2">
      <c r="B314" s="112"/>
      <c r="C314" s="28" t="s">
        <v>49</v>
      </c>
      <c r="D314" s="36"/>
      <c r="E314" s="36"/>
      <c r="F314" s="36"/>
      <c r="G314" s="36" t="s">
        <v>50</v>
      </c>
      <c r="H314" s="37">
        <v>0.1</v>
      </c>
      <c r="I314" s="37">
        <v>0</v>
      </c>
      <c r="J314" s="37">
        <v>15</v>
      </c>
      <c r="K314" s="37">
        <v>60</v>
      </c>
      <c r="L314" s="44">
        <v>0</v>
      </c>
      <c r="M314" s="44">
        <v>0</v>
      </c>
      <c r="N314" s="44">
        <v>0.02</v>
      </c>
      <c r="O314" s="44">
        <v>0.03</v>
      </c>
      <c r="P314" s="44">
        <v>11.11</v>
      </c>
      <c r="Q314" s="44">
        <v>1.44</v>
      </c>
      <c r="R314" s="44">
        <v>2.78</v>
      </c>
      <c r="S314" s="44">
        <v>0.31</v>
      </c>
      <c r="T314" s="32" t="s">
        <v>191</v>
      </c>
      <c r="AMJ314" s="38"/>
    </row>
    <row r="315" spans="2:1024" s="6" customFormat="1" ht="16.5" customHeight="1" x14ac:dyDescent="0.2">
      <c r="B315" s="112"/>
      <c r="C315" s="104" t="s">
        <v>231</v>
      </c>
      <c r="D315" s="36"/>
      <c r="E315" s="36"/>
      <c r="F315" s="36"/>
      <c r="G315" s="36" t="s">
        <v>40</v>
      </c>
      <c r="H315" s="37">
        <v>0.4</v>
      </c>
      <c r="I315" s="37">
        <v>0</v>
      </c>
      <c r="J315" s="37">
        <v>12.6</v>
      </c>
      <c r="K315" s="37">
        <v>52</v>
      </c>
      <c r="L315" s="95">
        <v>0.04</v>
      </c>
      <c r="M315" s="95">
        <v>0.03</v>
      </c>
      <c r="N315" s="95">
        <v>0.2</v>
      </c>
      <c r="O315" s="95">
        <v>60</v>
      </c>
      <c r="P315" s="95">
        <v>34</v>
      </c>
      <c r="Q315" s="95">
        <v>13</v>
      </c>
      <c r="R315" s="95">
        <v>23</v>
      </c>
      <c r="S315" s="95">
        <v>0.3</v>
      </c>
      <c r="T315" s="96" t="s">
        <v>207</v>
      </c>
      <c r="AMJ315" s="38"/>
    </row>
    <row r="316" spans="2:1024" s="6" customFormat="1" ht="18.399999999999999" customHeight="1" x14ac:dyDescent="0.2">
      <c r="B316" s="112"/>
      <c r="C316" s="28"/>
      <c r="D316" s="36"/>
      <c r="E316" s="36"/>
      <c r="F316" s="36"/>
      <c r="G316" s="36"/>
      <c r="H316" s="37"/>
      <c r="I316" s="37"/>
      <c r="J316" s="37"/>
      <c r="K316" s="37"/>
      <c r="L316" s="44"/>
      <c r="M316" s="44"/>
      <c r="N316" s="44"/>
      <c r="O316" s="44"/>
      <c r="P316" s="44"/>
      <c r="Q316" s="44"/>
      <c r="R316" s="44"/>
      <c r="S316" s="44"/>
      <c r="T316" s="32"/>
      <c r="AMJ316" s="38"/>
    </row>
    <row r="317" spans="2:1024" s="7" customFormat="1" ht="17.25" customHeight="1" x14ac:dyDescent="0.2">
      <c r="B317" s="112"/>
      <c r="C317" s="28" t="s">
        <v>25</v>
      </c>
      <c r="D317" s="32"/>
      <c r="E317" s="32"/>
      <c r="F317" s="32"/>
      <c r="G317" s="32">
        <v>505</v>
      </c>
      <c r="H317" s="32">
        <v>10.69</v>
      </c>
      <c r="I317" s="32">
        <f t="shared" ref="I317:S317" si="41">I310+I311+I312+I313+I314+I316</f>
        <v>9.94</v>
      </c>
      <c r="J317" s="32">
        <f t="shared" si="41"/>
        <v>44.980000000000004</v>
      </c>
      <c r="K317" s="32">
        <v>363.3</v>
      </c>
      <c r="L317" s="32">
        <f t="shared" si="41"/>
        <v>1.1460000000000001</v>
      </c>
      <c r="M317" s="32">
        <f t="shared" si="41"/>
        <v>0.23399999999999999</v>
      </c>
      <c r="N317" s="32">
        <f t="shared" si="41"/>
        <v>1.19</v>
      </c>
      <c r="O317" s="32">
        <f t="shared" si="41"/>
        <v>5.55</v>
      </c>
      <c r="P317" s="32">
        <f t="shared" si="41"/>
        <v>65.169999999999987</v>
      </c>
      <c r="Q317" s="32">
        <f t="shared" si="41"/>
        <v>38.729999999999997</v>
      </c>
      <c r="R317" s="32">
        <f t="shared" si="41"/>
        <v>160.07</v>
      </c>
      <c r="S317" s="32">
        <f t="shared" si="41"/>
        <v>3.3000000000000003</v>
      </c>
      <c r="T317" s="32"/>
      <c r="AMJ317" s="38"/>
    </row>
    <row r="318" spans="2:1024" s="6" customFormat="1" ht="16.5" customHeight="1" x14ac:dyDescent="0.2">
      <c r="B318" s="112" t="s">
        <v>26</v>
      </c>
      <c r="C318" s="104" t="s">
        <v>232</v>
      </c>
      <c r="D318" s="36"/>
      <c r="E318" s="36"/>
      <c r="F318" s="36"/>
      <c r="G318" s="36">
        <v>60</v>
      </c>
      <c r="H318" s="37">
        <v>0.48</v>
      </c>
      <c r="I318" s="37">
        <v>0</v>
      </c>
      <c r="J318" s="37">
        <v>2.04</v>
      </c>
      <c r="K318" s="37">
        <v>9.6</v>
      </c>
      <c r="L318" s="37">
        <v>0.01</v>
      </c>
      <c r="M318" s="37">
        <v>0.01</v>
      </c>
      <c r="N318" s="37">
        <v>0.11</v>
      </c>
      <c r="O318" s="37">
        <v>1.62</v>
      </c>
      <c r="P318" s="37">
        <v>7.44</v>
      </c>
      <c r="Q318" s="37">
        <v>7.98</v>
      </c>
      <c r="R318" s="37">
        <v>24.01</v>
      </c>
      <c r="S318" s="37">
        <v>0.19</v>
      </c>
      <c r="T318" s="99" t="s">
        <v>162</v>
      </c>
      <c r="AMJ318" s="38"/>
    </row>
    <row r="319" spans="2:1024" s="6" customFormat="1" ht="34.15" customHeight="1" x14ac:dyDescent="0.2">
      <c r="B319" s="112"/>
      <c r="C319" s="34" t="s">
        <v>103</v>
      </c>
      <c r="D319" s="36"/>
      <c r="E319" s="36"/>
      <c r="F319" s="36">
        <v>1.8</v>
      </c>
      <c r="G319" s="36" t="s">
        <v>27</v>
      </c>
      <c r="H319" s="37">
        <v>3.6</v>
      </c>
      <c r="I319" s="37">
        <v>5.0999999999999996</v>
      </c>
      <c r="J319" s="37">
        <v>20.329999999999998</v>
      </c>
      <c r="K319" s="37">
        <v>141.5</v>
      </c>
      <c r="L319" s="37">
        <v>0.09</v>
      </c>
      <c r="M319" s="37">
        <v>0.06</v>
      </c>
      <c r="N319" s="37">
        <v>0.7</v>
      </c>
      <c r="O319" s="37">
        <v>6.29</v>
      </c>
      <c r="P319" s="37">
        <v>50.25</v>
      </c>
      <c r="Q319" s="37">
        <v>34.5</v>
      </c>
      <c r="R319" s="37">
        <v>97.93</v>
      </c>
      <c r="S319" s="37">
        <v>1.71</v>
      </c>
      <c r="T319" s="32" t="s">
        <v>227</v>
      </c>
      <c r="AMJ319" s="38"/>
    </row>
    <row r="320" spans="2:1024" s="6" customFormat="1" ht="15.75" customHeight="1" x14ac:dyDescent="0.2">
      <c r="B320" s="112"/>
      <c r="C320" s="104" t="s">
        <v>246</v>
      </c>
      <c r="D320" s="36"/>
      <c r="E320" s="36"/>
      <c r="F320" s="36"/>
      <c r="G320" s="36">
        <v>100</v>
      </c>
      <c r="H320" s="37">
        <v>7.97</v>
      </c>
      <c r="I320" s="37">
        <v>7.97</v>
      </c>
      <c r="J320" s="37">
        <v>5.84</v>
      </c>
      <c r="K320" s="37">
        <v>126.7</v>
      </c>
      <c r="L320" s="44">
        <v>7.0000000000000007E-2</v>
      </c>
      <c r="M320" s="44">
        <v>0.13</v>
      </c>
      <c r="N320" s="44">
        <v>2.89</v>
      </c>
      <c r="O320" s="44">
        <v>17.53</v>
      </c>
      <c r="P320" s="44">
        <v>52.5</v>
      </c>
      <c r="Q320" s="44">
        <v>38.590000000000003</v>
      </c>
      <c r="R320" s="44">
        <v>154.96</v>
      </c>
      <c r="S320" s="44">
        <v>1.43</v>
      </c>
      <c r="T320" s="102" t="s">
        <v>228</v>
      </c>
      <c r="AMJ320" s="38"/>
    </row>
    <row r="321" spans="2:1024" s="6" customFormat="1" ht="15.75" customHeight="1" x14ac:dyDescent="0.2">
      <c r="B321" s="112"/>
      <c r="C321" s="28" t="s">
        <v>104</v>
      </c>
      <c r="D321" s="36"/>
      <c r="E321" s="36"/>
      <c r="F321" s="36"/>
      <c r="G321" s="36">
        <v>50</v>
      </c>
      <c r="H321" s="37">
        <v>0.9</v>
      </c>
      <c r="I321" s="37">
        <v>2.61</v>
      </c>
      <c r="J321" s="37">
        <v>3.83</v>
      </c>
      <c r="K321" s="37">
        <v>42.5</v>
      </c>
      <c r="L321" s="37">
        <v>0.01</v>
      </c>
      <c r="M321" s="37">
        <v>0.02</v>
      </c>
      <c r="N321" s="37">
        <v>0.11</v>
      </c>
      <c r="O321" s="37">
        <v>0.67</v>
      </c>
      <c r="P321" s="37">
        <v>14.62</v>
      </c>
      <c r="Q321" s="37">
        <v>7.9</v>
      </c>
      <c r="R321" s="37">
        <v>14.69</v>
      </c>
      <c r="S321" s="37">
        <v>0.2</v>
      </c>
      <c r="T321" s="32" t="s">
        <v>229</v>
      </c>
      <c r="AMJ321" s="38"/>
    </row>
    <row r="322" spans="2:1024" s="6" customFormat="1" ht="16.5" customHeight="1" x14ac:dyDescent="0.2">
      <c r="B322" s="112"/>
      <c r="C322" s="28" t="s">
        <v>44</v>
      </c>
      <c r="D322" s="36"/>
      <c r="E322" s="36"/>
      <c r="F322" s="36"/>
      <c r="G322" s="36">
        <v>180</v>
      </c>
      <c r="H322" s="37">
        <v>6.48</v>
      </c>
      <c r="I322" s="37">
        <v>0.72</v>
      </c>
      <c r="J322" s="37">
        <v>43.92</v>
      </c>
      <c r="K322" s="37">
        <v>208.8</v>
      </c>
      <c r="L322" s="44">
        <v>7.0000000000000007E-2</v>
      </c>
      <c r="M322" s="44">
        <v>0.03</v>
      </c>
      <c r="N322" s="44">
        <v>0.41</v>
      </c>
      <c r="O322" s="44">
        <v>0</v>
      </c>
      <c r="P322" s="44">
        <v>5.83</v>
      </c>
      <c r="Q322" s="44">
        <v>25.34</v>
      </c>
      <c r="R322" s="44">
        <v>44.6</v>
      </c>
      <c r="S322" s="44">
        <v>1.33</v>
      </c>
      <c r="T322" s="32" t="s">
        <v>230</v>
      </c>
      <c r="AMJ322" s="38"/>
    </row>
    <row r="323" spans="2:1024" s="6" customFormat="1" ht="17.25" customHeight="1" x14ac:dyDescent="0.2">
      <c r="B323" s="112"/>
      <c r="C323" s="28" t="s">
        <v>32</v>
      </c>
      <c r="D323" s="36"/>
      <c r="E323" s="36"/>
      <c r="F323" s="36"/>
      <c r="G323" s="36">
        <v>30</v>
      </c>
      <c r="H323" s="37">
        <v>2.37</v>
      </c>
      <c r="I323" s="37">
        <v>0.3</v>
      </c>
      <c r="J323" s="37">
        <v>14.5</v>
      </c>
      <c r="K323" s="37">
        <v>71</v>
      </c>
      <c r="L323" s="29">
        <v>4.8000000000000001E-2</v>
      </c>
      <c r="M323" s="29">
        <v>1.7999999999999999E-2</v>
      </c>
      <c r="N323" s="29">
        <v>0.48</v>
      </c>
      <c r="O323" s="29">
        <v>0</v>
      </c>
      <c r="P323" s="29">
        <v>6.9</v>
      </c>
      <c r="Q323" s="29">
        <v>9.9</v>
      </c>
      <c r="R323" s="29">
        <v>26.1</v>
      </c>
      <c r="S323" s="29">
        <v>0.6</v>
      </c>
      <c r="T323" s="32" t="s">
        <v>33</v>
      </c>
      <c r="AMJ323" s="38"/>
    </row>
    <row r="324" spans="2:1024" s="6" customFormat="1" ht="16.5" customHeight="1" x14ac:dyDescent="0.2">
      <c r="B324" s="112"/>
      <c r="C324" s="28" t="s">
        <v>34</v>
      </c>
      <c r="D324" s="36"/>
      <c r="E324" s="36"/>
      <c r="F324" s="36"/>
      <c r="G324" s="36">
        <v>20</v>
      </c>
      <c r="H324" s="37">
        <v>1.32</v>
      </c>
      <c r="I324" s="37">
        <v>0.24</v>
      </c>
      <c r="J324" s="37">
        <v>6.68</v>
      </c>
      <c r="K324" s="37">
        <v>34.6</v>
      </c>
      <c r="L324" s="29">
        <v>1.048</v>
      </c>
      <c r="M324" s="29">
        <v>1.6E-2</v>
      </c>
      <c r="N324" s="29">
        <v>0.14000000000000001</v>
      </c>
      <c r="O324" s="29">
        <v>0</v>
      </c>
      <c r="P324" s="29">
        <v>7</v>
      </c>
      <c r="Q324" s="29">
        <v>9.4</v>
      </c>
      <c r="R324" s="29">
        <v>31.6</v>
      </c>
      <c r="S324" s="29">
        <v>0.78</v>
      </c>
      <c r="T324" s="32" t="s">
        <v>33</v>
      </c>
      <c r="AMJ324" s="38"/>
    </row>
    <row r="325" spans="2:1024" s="6" customFormat="1" ht="15.75" customHeight="1" x14ac:dyDescent="0.2">
      <c r="B325" s="112"/>
      <c r="C325" s="28" t="s">
        <v>54</v>
      </c>
      <c r="D325" s="36"/>
      <c r="E325" s="36"/>
      <c r="F325" s="36"/>
      <c r="G325" s="36">
        <v>200</v>
      </c>
      <c r="H325" s="37">
        <v>0.08</v>
      </c>
      <c r="I325" s="37">
        <v>0</v>
      </c>
      <c r="J325" s="37">
        <v>21.82</v>
      </c>
      <c r="K325" s="37">
        <v>87.6</v>
      </c>
      <c r="L325" s="44">
        <v>0</v>
      </c>
      <c r="M325" s="44">
        <v>0.01</v>
      </c>
      <c r="N325" s="44">
        <v>0.14000000000000001</v>
      </c>
      <c r="O325" s="44">
        <v>0.4</v>
      </c>
      <c r="P325" s="44">
        <v>31.82</v>
      </c>
      <c r="Q325" s="44">
        <v>6</v>
      </c>
      <c r="R325" s="44">
        <v>15.4</v>
      </c>
      <c r="S325" s="44">
        <v>1.25</v>
      </c>
      <c r="T325" s="32" t="s">
        <v>211</v>
      </c>
      <c r="AMJ325" s="38"/>
    </row>
    <row r="326" spans="2:1024" s="7" customFormat="1" ht="15.75" customHeight="1" x14ac:dyDescent="0.2">
      <c r="B326" s="112"/>
      <c r="C326" s="28" t="s">
        <v>25</v>
      </c>
      <c r="D326" s="32"/>
      <c r="E326" s="32"/>
      <c r="F326" s="32"/>
      <c r="G326" s="32">
        <v>895</v>
      </c>
      <c r="H326" s="32">
        <f t="shared" ref="H326:S326" si="42">H318+H319+H320+H321+H322+H323+H324+H325</f>
        <v>23.2</v>
      </c>
      <c r="I326" s="32">
        <f t="shared" si="42"/>
        <v>16.939999999999998</v>
      </c>
      <c r="J326" s="32">
        <f t="shared" si="42"/>
        <v>118.96000000000001</v>
      </c>
      <c r="K326" s="32">
        <f t="shared" si="42"/>
        <v>722.30000000000007</v>
      </c>
      <c r="L326" s="32">
        <f t="shared" si="42"/>
        <v>1.3460000000000001</v>
      </c>
      <c r="M326" s="32">
        <f t="shared" si="42"/>
        <v>0.29400000000000004</v>
      </c>
      <c r="N326" s="32">
        <f t="shared" si="42"/>
        <v>4.9799999999999986</v>
      </c>
      <c r="O326" s="32">
        <f t="shared" si="42"/>
        <v>26.51</v>
      </c>
      <c r="P326" s="32">
        <f t="shared" si="42"/>
        <v>176.36</v>
      </c>
      <c r="Q326" s="32">
        <f t="shared" si="42"/>
        <v>139.61000000000001</v>
      </c>
      <c r="R326" s="32">
        <f t="shared" si="42"/>
        <v>409.29000000000008</v>
      </c>
      <c r="S326" s="32">
        <f t="shared" si="42"/>
        <v>7.49</v>
      </c>
      <c r="T326" s="28"/>
      <c r="AMJ326" s="38"/>
    </row>
    <row r="327" spans="2:1024" s="7" customFormat="1" ht="16.5" customHeight="1" x14ac:dyDescent="0.2">
      <c r="B327" s="112"/>
      <c r="C327" s="28" t="s">
        <v>35</v>
      </c>
      <c r="D327" s="32"/>
      <c r="E327" s="32"/>
      <c r="F327" s="32"/>
      <c r="G327" s="32">
        <f t="shared" ref="G327:S327" si="43">G317+G326</f>
        <v>1400</v>
      </c>
      <c r="H327" s="32">
        <f t="shared" si="43"/>
        <v>33.89</v>
      </c>
      <c r="I327" s="32">
        <f t="shared" si="43"/>
        <v>26.879999999999995</v>
      </c>
      <c r="J327" s="32">
        <f t="shared" si="43"/>
        <v>163.94</v>
      </c>
      <c r="K327" s="32">
        <f t="shared" si="43"/>
        <v>1085.6000000000001</v>
      </c>
      <c r="L327" s="32">
        <f t="shared" si="43"/>
        <v>2.492</v>
      </c>
      <c r="M327" s="32">
        <f t="shared" si="43"/>
        <v>0.52800000000000002</v>
      </c>
      <c r="N327" s="32">
        <f t="shared" si="43"/>
        <v>6.1699999999999982</v>
      </c>
      <c r="O327" s="32">
        <f t="shared" si="43"/>
        <v>32.06</v>
      </c>
      <c r="P327" s="32">
        <f t="shared" si="43"/>
        <v>241.53</v>
      </c>
      <c r="Q327" s="32">
        <f t="shared" si="43"/>
        <v>178.34</v>
      </c>
      <c r="R327" s="32">
        <f t="shared" si="43"/>
        <v>569.36000000000013</v>
      </c>
      <c r="S327" s="32">
        <f t="shared" si="43"/>
        <v>10.790000000000001</v>
      </c>
      <c r="T327" s="112"/>
      <c r="AMJ327" s="38"/>
    </row>
    <row r="328" spans="2:1024" s="7" customFormat="1" ht="24.6" customHeight="1" x14ac:dyDescent="0.2">
      <c r="B328" s="112"/>
      <c r="C328" s="28" t="s">
        <v>105</v>
      </c>
      <c r="D328" s="32"/>
      <c r="E328" s="32"/>
      <c r="F328" s="32"/>
      <c r="G328" s="55">
        <v>1401.47</v>
      </c>
      <c r="H328" s="49">
        <f>(H32+H50+H70+H91+H115+H136+H155+H175+H197+H220+H239+H259+H281+H303+H327)/15</f>
        <v>45.966666666666669</v>
      </c>
      <c r="I328" s="49">
        <f>(I32+I50+I70+I91+I115+I136+I155+I175+I197+I220+I239+I259+I281+I303+I327)/15</f>
        <v>44.017333333333326</v>
      </c>
      <c r="J328" s="49">
        <f>(J32+J50+J70+J91+J115+J136+J155+J175+J197+J220+J239+J259+J281+J303+J327)/15</f>
        <v>192.03133333333329</v>
      </c>
      <c r="K328" s="49">
        <v>1353.49</v>
      </c>
      <c r="L328" s="49">
        <f t="shared" ref="L328:S328" si="44">(L32+L50+L70+L91+L115+L136+L155+L175+L197+L220+L239+L259+L281+L303+L327)/15</f>
        <v>2.1870666666666669</v>
      </c>
      <c r="M328" s="49">
        <f t="shared" si="44"/>
        <v>0.61599999999999999</v>
      </c>
      <c r="N328" s="49">
        <f t="shared" si="44"/>
        <v>8.8720000000000017</v>
      </c>
      <c r="O328" s="49">
        <f t="shared" si="44"/>
        <v>52.837466666666678</v>
      </c>
      <c r="P328" s="49">
        <f t="shared" si="44"/>
        <v>315.04533333333336</v>
      </c>
      <c r="Q328" s="49">
        <f t="shared" si="44"/>
        <v>198.69066666666669</v>
      </c>
      <c r="R328" s="49">
        <f t="shared" si="44"/>
        <v>703.21666666666681</v>
      </c>
      <c r="S328" s="49">
        <f t="shared" si="44"/>
        <v>10.993999999999998</v>
      </c>
      <c r="T328" s="112"/>
      <c r="AMJ328" s="38"/>
    </row>
    <row r="329" spans="2:1024" s="6" customFormat="1" ht="13.5" customHeight="1" x14ac:dyDescent="0.2">
      <c r="B329" s="25"/>
      <c r="C329" s="25"/>
      <c r="D329" s="56"/>
      <c r="E329" s="56"/>
      <c r="F329" s="56"/>
      <c r="G329" s="56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25"/>
    </row>
    <row r="330" spans="2:1024" s="6" customFormat="1" ht="21.75" customHeight="1" x14ac:dyDescent="0.2">
      <c r="B330" s="7"/>
      <c r="C330" s="113" t="s">
        <v>106</v>
      </c>
      <c r="D330" s="113"/>
      <c r="E330" s="113"/>
      <c r="F330" s="113"/>
      <c r="G330" s="113"/>
      <c r="H330" s="113"/>
      <c r="I330" s="113"/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</row>
    <row r="331" spans="2:1024" s="6" customFormat="1" ht="19.5" customHeight="1" x14ac:dyDescent="0.2">
      <c r="B331" s="7"/>
      <c r="C331" s="113" t="s">
        <v>107</v>
      </c>
      <c r="D331" s="113"/>
      <c r="E331" s="113"/>
      <c r="F331" s="113"/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</row>
    <row r="332" spans="2:1024" s="6" customFormat="1" ht="17.25" customHeight="1" x14ac:dyDescent="0.2">
      <c r="B332" s="7"/>
      <c r="C332" s="113" t="s">
        <v>108</v>
      </c>
      <c r="D332" s="113"/>
      <c r="E332" s="113"/>
      <c r="F332" s="113"/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</row>
    <row r="333" spans="2:1024" s="6" customFormat="1" ht="20.65" customHeight="1" x14ac:dyDescent="0.2">
      <c r="B333" s="7"/>
      <c r="C333" s="113" t="s">
        <v>109</v>
      </c>
      <c r="D333" s="113"/>
      <c r="E333" s="113"/>
      <c r="F333" s="113"/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</row>
    <row r="334" spans="2:1024" s="6" customFormat="1" ht="19.5" customHeight="1" x14ac:dyDescent="0.2">
      <c r="B334" s="7"/>
      <c r="C334" s="113" t="s">
        <v>110</v>
      </c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</row>
    <row r="335" spans="2:1024" s="6" customFormat="1" ht="13.5" customHeight="1" x14ac:dyDescent="0.2">
      <c r="B335" s="7"/>
      <c r="C335" s="7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7"/>
    </row>
    <row r="336" spans="2:1024" s="6" customFormat="1" ht="13.5" customHeight="1" x14ac:dyDescent="0.2">
      <c r="B336" s="7"/>
      <c r="C336" s="7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7"/>
    </row>
    <row r="337" spans="2:20" s="6" customFormat="1" ht="19.5" x14ac:dyDescent="0.2">
      <c r="B337" s="25"/>
      <c r="C337" s="109" t="s">
        <v>111</v>
      </c>
      <c r="D337" s="109"/>
      <c r="E337" s="109"/>
      <c r="F337" s="109"/>
      <c r="G337" s="109"/>
      <c r="H337" s="10"/>
      <c r="I337" s="10"/>
      <c r="J337" s="10"/>
      <c r="K337" s="110" t="s">
        <v>112</v>
      </c>
      <c r="L337" s="110"/>
      <c r="M337" s="110"/>
      <c r="N337" s="110"/>
      <c r="O337" s="110"/>
      <c r="P337" s="110"/>
      <c r="Q337" s="110"/>
      <c r="R337" s="110"/>
      <c r="S337" s="110"/>
      <c r="T337" s="110"/>
    </row>
    <row r="338" spans="2:20" s="6" customFormat="1" ht="19.5" x14ac:dyDescent="0.2">
      <c r="B338" s="7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</row>
    <row r="339" spans="2:20" s="6" customFormat="1" ht="19.5" x14ac:dyDescent="0.2">
      <c r="B339" s="7"/>
      <c r="C339" s="25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7"/>
    </row>
    <row r="340" spans="2:20" s="6" customFormat="1" ht="19.5" x14ac:dyDescent="0.2">
      <c r="B340" s="7"/>
      <c r="C340" s="25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7"/>
    </row>
    <row r="341" spans="2:20" s="6" customFormat="1" ht="15" customHeight="1" x14ac:dyDescent="0.2">
      <c r="B341" s="7"/>
      <c r="C341" s="25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7"/>
    </row>
    <row r="343" spans="2:20" ht="12.6" customHeight="1" x14ac:dyDescent="0.25"/>
    <row r="344" spans="2:20" ht="12.6" customHeight="1" x14ac:dyDescent="0.25"/>
  </sheetData>
  <mergeCells count="231">
    <mergeCell ref="C1:F1"/>
    <mergeCell ref="K1:T1"/>
    <mergeCell ref="C2:F2"/>
    <mergeCell ref="R2:T2"/>
    <mergeCell ref="S3:W3"/>
    <mergeCell ref="B4:C4"/>
    <mergeCell ref="R4:T4"/>
    <mergeCell ref="R5:T5"/>
    <mergeCell ref="T6:U6"/>
    <mergeCell ref="B10:T10"/>
    <mergeCell ref="B11:T11"/>
    <mergeCell ref="B12:T12"/>
    <mergeCell ref="B13:T13"/>
    <mergeCell ref="B15:B18"/>
    <mergeCell ref="C15:C18"/>
    <mergeCell ref="G15:G18"/>
    <mergeCell ref="H15:H18"/>
    <mergeCell ref="I15:I18"/>
    <mergeCell ref="J15:J18"/>
    <mergeCell ref="K15:K18"/>
    <mergeCell ref="L15:O17"/>
    <mergeCell ref="P15:S17"/>
    <mergeCell ref="T15:T18"/>
    <mergeCell ref="B19:T19"/>
    <mergeCell ref="B20:B23"/>
    <mergeCell ref="B24:B32"/>
    <mergeCell ref="B33:T33"/>
    <mergeCell ref="B34:B35"/>
    <mergeCell ref="C34:C35"/>
    <mergeCell ref="G34:G35"/>
    <mergeCell ref="H34:H35"/>
    <mergeCell ref="I34:I35"/>
    <mergeCell ref="J34:J35"/>
    <mergeCell ref="K34:K35"/>
    <mergeCell ref="L34:O34"/>
    <mergeCell ref="P34:S34"/>
    <mergeCell ref="T34:T35"/>
    <mergeCell ref="B36:T36"/>
    <mergeCell ref="B37:B41"/>
    <mergeCell ref="B42:B50"/>
    <mergeCell ref="B51:T51"/>
    <mergeCell ref="B52:B55"/>
    <mergeCell ref="C52:C55"/>
    <mergeCell ref="G52:G55"/>
    <mergeCell ref="H52:H55"/>
    <mergeCell ref="I52:I55"/>
    <mergeCell ref="J52:J55"/>
    <mergeCell ref="K52:K55"/>
    <mergeCell ref="L52:O54"/>
    <mergeCell ref="P52:S54"/>
    <mergeCell ref="T52:T55"/>
    <mergeCell ref="B56:T56"/>
    <mergeCell ref="B57:B62"/>
    <mergeCell ref="B63:B70"/>
    <mergeCell ref="B71:T71"/>
    <mergeCell ref="B72:B75"/>
    <mergeCell ref="C72:C75"/>
    <mergeCell ref="G72:G75"/>
    <mergeCell ref="H72:H75"/>
    <mergeCell ref="I72:I75"/>
    <mergeCell ref="J72:J75"/>
    <mergeCell ref="K72:K75"/>
    <mergeCell ref="L72:O74"/>
    <mergeCell ref="P72:S74"/>
    <mergeCell ref="T72:T75"/>
    <mergeCell ref="B76:T76"/>
    <mergeCell ref="B77:B82"/>
    <mergeCell ref="B83:B91"/>
    <mergeCell ref="B92:T92"/>
    <mergeCell ref="B93:B96"/>
    <mergeCell ref="C93:C96"/>
    <mergeCell ref="G93:G96"/>
    <mergeCell ref="H93:H96"/>
    <mergeCell ref="I93:I96"/>
    <mergeCell ref="J93:J96"/>
    <mergeCell ref="K93:K96"/>
    <mergeCell ref="L93:O95"/>
    <mergeCell ref="P93:S95"/>
    <mergeCell ref="T93:T96"/>
    <mergeCell ref="B97:T97"/>
    <mergeCell ref="B98:B105"/>
    <mergeCell ref="B106:B115"/>
    <mergeCell ref="B116:T116"/>
    <mergeCell ref="B117:B120"/>
    <mergeCell ref="C117:C120"/>
    <mergeCell ref="G117:G120"/>
    <mergeCell ref="H117:H120"/>
    <mergeCell ref="I117:I120"/>
    <mergeCell ref="J117:J120"/>
    <mergeCell ref="K117:K120"/>
    <mergeCell ref="L117:O119"/>
    <mergeCell ref="P117:S119"/>
    <mergeCell ref="T117:T120"/>
    <mergeCell ref="B121:T121"/>
    <mergeCell ref="B122:B127"/>
    <mergeCell ref="B128:B136"/>
    <mergeCell ref="B137:T137"/>
    <mergeCell ref="B138:B141"/>
    <mergeCell ref="C138:C141"/>
    <mergeCell ref="G138:G141"/>
    <mergeCell ref="H138:H141"/>
    <mergeCell ref="I138:I141"/>
    <mergeCell ref="J138:J141"/>
    <mergeCell ref="K138:K141"/>
    <mergeCell ref="L138:O140"/>
    <mergeCell ref="P138:S140"/>
    <mergeCell ref="T138:T141"/>
    <mergeCell ref="B142:T142"/>
    <mergeCell ref="B143:B147"/>
    <mergeCell ref="B148:B155"/>
    <mergeCell ref="B156:T156"/>
    <mergeCell ref="B157:B160"/>
    <mergeCell ref="C157:C160"/>
    <mergeCell ref="G157:G160"/>
    <mergeCell ref="H157:H160"/>
    <mergeCell ref="I157:I160"/>
    <mergeCell ref="J157:J160"/>
    <mergeCell ref="K157:K160"/>
    <mergeCell ref="L157:O159"/>
    <mergeCell ref="P157:S159"/>
    <mergeCell ref="T157:T161"/>
    <mergeCell ref="B162:T162"/>
    <mergeCell ref="B163:B166"/>
    <mergeCell ref="B167:B175"/>
    <mergeCell ref="B176:T176"/>
    <mergeCell ref="B177:B180"/>
    <mergeCell ref="C177:C180"/>
    <mergeCell ref="G177:G180"/>
    <mergeCell ref="H177:H180"/>
    <mergeCell ref="I177:I180"/>
    <mergeCell ref="J177:J180"/>
    <mergeCell ref="K177:K180"/>
    <mergeCell ref="L177:O179"/>
    <mergeCell ref="P177:S179"/>
    <mergeCell ref="T177:T180"/>
    <mergeCell ref="B181:T181"/>
    <mergeCell ref="B182:B188"/>
    <mergeCell ref="B189:B197"/>
    <mergeCell ref="B198:T198"/>
    <mergeCell ref="B199:B202"/>
    <mergeCell ref="C199:C202"/>
    <mergeCell ref="G199:G202"/>
    <mergeCell ref="H199:H202"/>
    <mergeCell ref="I199:I202"/>
    <mergeCell ref="J199:J202"/>
    <mergeCell ref="K199:K202"/>
    <mergeCell ref="L199:O201"/>
    <mergeCell ref="P199:S201"/>
    <mergeCell ref="T199:T203"/>
    <mergeCell ref="B204:T204"/>
    <mergeCell ref="B205:B211"/>
    <mergeCell ref="B212:B220"/>
    <mergeCell ref="B221:T221"/>
    <mergeCell ref="B222:B225"/>
    <mergeCell ref="C222:C225"/>
    <mergeCell ref="G222:G225"/>
    <mergeCell ref="H222:H225"/>
    <mergeCell ref="I222:I225"/>
    <mergeCell ref="J222:J225"/>
    <mergeCell ref="K222:K225"/>
    <mergeCell ref="L222:O224"/>
    <mergeCell ref="P222:S224"/>
    <mergeCell ref="T222:T225"/>
    <mergeCell ref="B226:T226"/>
    <mergeCell ref="B227:B230"/>
    <mergeCell ref="B231:B239"/>
    <mergeCell ref="B240:T240"/>
    <mergeCell ref="B241:B244"/>
    <mergeCell ref="C241:C244"/>
    <mergeCell ref="G241:G244"/>
    <mergeCell ref="H241:H244"/>
    <mergeCell ref="I241:I244"/>
    <mergeCell ref="J241:J244"/>
    <mergeCell ref="K241:K244"/>
    <mergeCell ref="L241:O243"/>
    <mergeCell ref="P241:S243"/>
    <mergeCell ref="T241:T244"/>
    <mergeCell ref="B245:T245"/>
    <mergeCell ref="B246:B250"/>
    <mergeCell ref="B251:B259"/>
    <mergeCell ref="B260:T260"/>
    <mergeCell ref="B261:B264"/>
    <mergeCell ref="C261:C264"/>
    <mergeCell ref="G261:G264"/>
    <mergeCell ref="H261:H264"/>
    <mergeCell ref="I261:I264"/>
    <mergeCell ref="J261:J264"/>
    <mergeCell ref="K261:K264"/>
    <mergeCell ref="L261:O263"/>
    <mergeCell ref="P261:S263"/>
    <mergeCell ref="T261:T264"/>
    <mergeCell ref="B265:T265"/>
    <mergeCell ref="B266:B272"/>
    <mergeCell ref="B273:B281"/>
    <mergeCell ref="B282:T282"/>
    <mergeCell ref="B283:B286"/>
    <mergeCell ref="C283:C286"/>
    <mergeCell ref="G283:G286"/>
    <mergeCell ref="H283:H286"/>
    <mergeCell ref="I283:I286"/>
    <mergeCell ref="J283:J286"/>
    <mergeCell ref="K283:K286"/>
    <mergeCell ref="L283:O285"/>
    <mergeCell ref="P283:S285"/>
    <mergeCell ref="T283:T286"/>
    <mergeCell ref="B287:T287"/>
    <mergeCell ref="B289:B295"/>
    <mergeCell ref="B296:B303"/>
    <mergeCell ref="B304:T304"/>
    <mergeCell ref="B305:B308"/>
    <mergeCell ref="C305:C308"/>
    <mergeCell ref="G305:G308"/>
    <mergeCell ref="H305:H308"/>
    <mergeCell ref="I305:I308"/>
    <mergeCell ref="J305:J308"/>
    <mergeCell ref="K305:K308"/>
    <mergeCell ref="L305:O307"/>
    <mergeCell ref="P305:S307"/>
    <mergeCell ref="T305:T308"/>
    <mergeCell ref="C337:G337"/>
    <mergeCell ref="K337:T337"/>
    <mergeCell ref="C338:T338"/>
    <mergeCell ref="B309:T309"/>
    <mergeCell ref="B310:B317"/>
    <mergeCell ref="B318:B328"/>
    <mergeCell ref="T327:T328"/>
    <mergeCell ref="C330:T330"/>
    <mergeCell ref="C331:T331"/>
    <mergeCell ref="C332:T332"/>
    <mergeCell ref="C333:T333"/>
    <mergeCell ref="C334:T334"/>
  </mergeCells>
  <pageMargins left="7.8472222222222193E-2" right="7.8472222222222193E-2" top="7.8472222222222193E-2" bottom="7.8472222222222193E-2" header="0.511811023622047" footer="0.511811023622047"/>
  <pageSetup paperSize="9" scale="56" pageOrder="overThenDown" orientation="landscape" useFirstPageNumber="1" horizontalDpi="300" verticalDpi="300" r:id="rId1"/>
  <rowBreaks count="7" manualBreakCount="7">
    <brk id="50" max="16383" man="1"/>
    <brk id="91" max="16383" man="1"/>
    <brk id="136" max="16383" man="1"/>
    <brk id="175" max="16383" man="1"/>
    <brk id="220" max="16383" man="1"/>
    <brk id="259" max="16383" man="1"/>
    <brk id="3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"/>
  <sheetViews>
    <sheetView view="pageBreakPreview" topLeftCell="C1" zoomScale="85" zoomScaleNormal="65" zoomScalePageLayoutView="85" workbookViewId="0">
      <selection activeCell="S24" sqref="S24"/>
    </sheetView>
  </sheetViews>
  <sheetFormatPr defaultColWidth="10.25" defaultRowHeight="15.75" x14ac:dyDescent="0.25"/>
  <cols>
    <col min="1" max="1" width="30.375" style="58" customWidth="1"/>
    <col min="2" max="2" width="8.5" style="59" customWidth="1"/>
    <col min="3" max="3" width="10.125" style="60" customWidth="1"/>
    <col min="4" max="4" width="10.5" style="61" customWidth="1"/>
    <col min="5" max="20" width="10.5" style="62" customWidth="1"/>
    <col min="974" max="1024" width="10.5" customWidth="1"/>
  </cols>
  <sheetData>
    <row r="1" spans="1:1024" s="47" customForma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AMJ1"/>
    </row>
    <row r="2" spans="1:1024" s="47" customFormat="1" x14ac:dyDescent="0.2">
      <c r="A2" s="127" t="s">
        <v>113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63"/>
      <c r="R2" s="63"/>
      <c r="S2" s="63"/>
      <c r="T2" s="63"/>
      <c r="U2" s="63"/>
      <c r="V2" s="63"/>
      <c r="W2" s="63"/>
      <c r="X2" s="63"/>
      <c r="AMJ2"/>
    </row>
    <row r="3" spans="1:1024" s="47" customFormat="1" ht="18.75" x14ac:dyDescent="0.2">
      <c r="A3" s="128" t="s">
        <v>146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63"/>
      <c r="R3" s="63"/>
      <c r="S3" s="63"/>
      <c r="T3" s="63"/>
      <c r="U3" s="63"/>
      <c r="V3" s="63"/>
      <c r="W3" s="63"/>
      <c r="X3" s="63"/>
      <c r="AMJ3"/>
    </row>
    <row r="4" spans="1:1024" s="47" customFormat="1" ht="19.5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61"/>
      <c r="R4" s="61"/>
      <c r="AMJ4"/>
    </row>
    <row r="5" spans="1:1024" x14ac:dyDescent="0.25">
      <c r="A5" s="61"/>
      <c r="B5" s="62"/>
      <c r="C5" s="62"/>
      <c r="D5" s="62"/>
    </row>
    <row r="6" spans="1:1024" x14ac:dyDescent="0.2">
      <c r="A6" s="64" t="s">
        <v>114</v>
      </c>
      <c r="B6" s="65">
        <v>1</v>
      </c>
      <c r="C6" s="65">
        <v>2</v>
      </c>
      <c r="D6" s="65">
        <v>3</v>
      </c>
      <c r="E6" s="65">
        <v>4</v>
      </c>
      <c r="F6" s="65">
        <v>5</v>
      </c>
      <c r="G6" s="65">
        <v>6</v>
      </c>
      <c r="H6" s="65">
        <v>7</v>
      </c>
      <c r="I6" s="65">
        <v>8</v>
      </c>
      <c r="J6" s="65">
        <v>9</v>
      </c>
      <c r="K6" s="65">
        <v>10</v>
      </c>
      <c r="L6" s="65">
        <v>11</v>
      </c>
      <c r="M6" s="65">
        <v>12</v>
      </c>
      <c r="N6" s="65">
        <v>13</v>
      </c>
      <c r="O6" s="65">
        <v>14</v>
      </c>
      <c r="P6" s="65">
        <v>15</v>
      </c>
      <c r="Q6" s="65" t="s">
        <v>115</v>
      </c>
      <c r="R6" s="65" t="s">
        <v>116</v>
      </c>
      <c r="S6" s="66" t="s">
        <v>117</v>
      </c>
      <c r="T6" s="66" t="s">
        <v>118</v>
      </c>
    </row>
    <row r="7" spans="1:1024" x14ac:dyDescent="0.25">
      <c r="A7" s="67" t="s">
        <v>119</v>
      </c>
      <c r="B7" s="65">
        <v>46</v>
      </c>
      <c r="C7" s="65">
        <v>130</v>
      </c>
      <c r="D7" s="65">
        <v>74</v>
      </c>
      <c r="E7" s="65">
        <v>130</v>
      </c>
      <c r="F7" s="65">
        <v>73</v>
      </c>
      <c r="G7" s="65">
        <v>60</v>
      </c>
      <c r="H7" s="65">
        <v>80</v>
      </c>
      <c r="I7" s="65">
        <v>30</v>
      </c>
      <c r="J7" s="65">
        <v>73</v>
      </c>
      <c r="K7" s="65">
        <v>60</v>
      </c>
      <c r="L7" s="65">
        <v>30</v>
      </c>
      <c r="M7" s="65">
        <v>80</v>
      </c>
      <c r="N7" s="65">
        <v>73</v>
      </c>
      <c r="O7" s="65">
        <v>73</v>
      </c>
      <c r="P7" s="65">
        <v>60</v>
      </c>
      <c r="Q7" s="65">
        <f t="shared" ref="Q7:Q32" si="0">B7+C7+D7+E7+F7+G7+H7+I7+J7+K7+L7+M7+N7+O7+P7</f>
        <v>1072</v>
      </c>
      <c r="R7" s="68">
        <f t="shared" ref="R7:R32" si="1">(B7+C7+D7+E7+F7+G7+H7+I7+J7+K7+L7+M7+N7+O7+P7)/15</f>
        <v>71.466666666666669</v>
      </c>
      <c r="S7" s="69">
        <v>90</v>
      </c>
      <c r="T7" s="69">
        <f t="shared" ref="T7:T32" si="2">R7*100/S7</f>
        <v>79.407407407407405</v>
      </c>
    </row>
    <row r="8" spans="1:1024" x14ac:dyDescent="0.25">
      <c r="A8" s="67" t="s">
        <v>120</v>
      </c>
      <c r="B8" s="65">
        <v>20</v>
      </c>
      <c r="C8" s="65">
        <v>20</v>
      </c>
      <c r="D8" s="65">
        <v>40</v>
      </c>
      <c r="E8" s="65">
        <v>20</v>
      </c>
      <c r="F8" s="65">
        <v>40</v>
      </c>
      <c r="G8" s="65">
        <v>40</v>
      </c>
      <c r="H8" s="65">
        <v>20</v>
      </c>
      <c r="I8" s="65">
        <v>20</v>
      </c>
      <c r="J8" s="65">
        <v>40</v>
      </c>
      <c r="K8" s="65">
        <v>40</v>
      </c>
      <c r="L8" s="65">
        <v>20</v>
      </c>
      <c r="M8" s="65">
        <v>20</v>
      </c>
      <c r="N8" s="65">
        <v>40</v>
      </c>
      <c r="O8" s="65">
        <v>40</v>
      </c>
      <c r="P8" s="65">
        <v>40</v>
      </c>
      <c r="Q8" s="65">
        <f t="shared" si="0"/>
        <v>460</v>
      </c>
      <c r="R8" s="68">
        <f t="shared" si="1"/>
        <v>30.666666666666668</v>
      </c>
      <c r="S8" s="69">
        <v>48</v>
      </c>
      <c r="T8" s="69">
        <f t="shared" si="2"/>
        <v>63.888888888888893</v>
      </c>
    </row>
    <row r="9" spans="1:1024" x14ac:dyDescent="0.25">
      <c r="A9" s="67" t="s">
        <v>121</v>
      </c>
      <c r="B9" s="65">
        <v>12</v>
      </c>
      <c r="C9" s="65">
        <v>3</v>
      </c>
      <c r="D9" s="65">
        <v>4</v>
      </c>
      <c r="E9" s="65">
        <v>20</v>
      </c>
      <c r="F9" s="65">
        <v>3</v>
      </c>
      <c r="G9" s="65">
        <v>7.9</v>
      </c>
      <c r="H9" s="65">
        <v>2</v>
      </c>
      <c r="I9" s="65"/>
      <c r="J9" s="65">
        <v>1.8</v>
      </c>
      <c r="K9" s="65">
        <v>28</v>
      </c>
      <c r="L9" s="65">
        <v>49</v>
      </c>
      <c r="M9" s="65">
        <v>8</v>
      </c>
      <c r="N9" s="65">
        <v>2</v>
      </c>
      <c r="O9" s="65">
        <v>4.8</v>
      </c>
      <c r="P9" s="65">
        <v>3.75</v>
      </c>
      <c r="Q9" s="65">
        <f t="shared" si="0"/>
        <v>149.25</v>
      </c>
      <c r="R9" s="68">
        <f t="shared" si="1"/>
        <v>9.9499999999999993</v>
      </c>
      <c r="S9" s="69">
        <v>10</v>
      </c>
      <c r="T9" s="69">
        <f t="shared" si="2"/>
        <v>99.499999999999986</v>
      </c>
    </row>
    <row r="10" spans="1:1024" x14ac:dyDescent="0.25">
      <c r="A10" s="67" t="s">
        <v>122</v>
      </c>
      <c r="B10" s="65"/>
      <c r="C10" s="65">
        <v>56</v>
      </c>
      <c r="D10" s="65">
        <v>8</v>
      </c>
      <c r="E10" s="65"/>
      <c r="F10" s="65">
        <v>64</v>
      </c>
      <c r="G10" s="65">
        <v>66</v>
      </c>
      <c r="H10" s="65">
        <v>38</v>
      </c>
      <c r="I10" s="65">
        <v>8</v>
      </c>
      <c r="J10" s="65">
        <v>41</v>
      </c>
      <c r="K10" s="65"/>
      <c r="L10" s="65">
        <v>39</v>
      </c>
      <c r="M10" s="65">
        <v>76.8</v>
      </c>
      <c r="N10" s="65">
        <v>8</v>
      </c>
      <c r="O10" s="65">
        <v>39</v>
      </c>
      <c r="P10" s="65">
        <v>8</v>
      </c>
      <c r="Q10" s="65">
        <f t="shared" si="0"/>
        <v>451.8</v>
      </c>
      <c r="R10" s="68">
        <f t="shared" si="1"/>
        <v>30.12</v>
      </c>
      <c r="S10" s="69">
        <v>30</v>
      </c>
      <c r="T10" s="69">
        <f t="shared" si="2"/>
        <v>100.4</v>
      </c>
    </row>
    <row r="11" spans="1:1024" x14ac:dyDescent="0.25">
      <c r="A11" s="67" t="s">
        <v>123</v>
      </c>
      <c r="B11" s="65"/>
      <c r="C11" s="65">
        <v>63</v>
      </c>
      <c r="D11" s="65"/>
      <c r="E11" s="65">
        <v>16</v>
      </c>
      <c r="F11" s="65"/>
      <c r="G11" s="65">
        <v>63</v>
      </c>
      <c r="H11" s="65"/>
      <c r="I11" s="65"/>
      <c r="J11" s="65">
        <v>10</v>
      </c>
      <c r="K11" s="65">
        <v>63</v>
      </c>
      <c r="L11" s="65"/>
      <c r="M11" s="65"/>
      <c r="N11" s="65"/>
      <c r="O11" s="65"/>
      <c r="P11" s="65">
        <v>63</v>
      </c>
      <c r="Q11" s="65">
        <f t="shared" si="0"/>
        <v>278</v>
      </c>
      <c r="R11" s="68">
        <f t="shared" si="1"/>
        <v>18.533333333333335</v>
      </c>
      <c r="S11" s="69">
        <v>18</v>
      </c>
      <c r="T11" s="69">
        <f t="shared" si="2"/>
        <v>102.96296296296298</v>
      </c>
    </row>
    <row r="12" spans="1:1024" x14ac:dyDescent="0.25">
      <c r="A12" s="67" t="s">
        <v>124</v>
      </c>
      <c r="B12" s="65">
        <v>75</v>
      </c>
      <c r="C12" s="65">
        <v>83.5</v>
      </c>
      <c r="D12" s="65">
        <v>259</v>
      </c>
      <c r="E12" s="65">
        <v>276.39999999999998</v>
      </c>
      <c r="F12" s="65">
        <v>66.5</v>
      </c>
      <c r="G12" s="65">
        <v>30</v>
      </c>
      <c r="H12" s="65">
        <v>171</v>
      </c>
      <c r="I12" s="65">
        <v>167</v>
      </c>
      <c r="J12" s="65">
        <v>179.7</v>
      </c>
      <c r="K12" s="65">
        <v>107.6</v>
      </c>
      <c r="L12" s="65">
        <v>50</v>
      </c>
      <c r="M12" s="65">
        <v>32</v>
      </c>
      <c r="N12" s="65">
        <v>228.8</v>
      </c>
      <c r="O12" s="65">
        <v>146</v>
      </c>
      <c r="P12" s="65">
        <v>25</v>
      </c>
      <c r="Q12" s="65">
        <f t="shared" si="0"/>
        <v>1897.5</v>
      </c>
      <c r="R12" s="68">
        <f t="shared" si="1"/>
        <v>126.5</v>
      </c>
      <c r="S12" s="69">
        <v>115</v>
      </c>
      <c r="T12" s="69">
        <f t="shared" si="2"/>
        <v>110</v>
      </c>
    </row>
    <row r="13" spans="1:1024" x14ac:dyDescent="0.25">
      <c r="A13" s="67" t="s">
        <v>125</v>
      </c>
      <c r="B13" s="65">
        <v>95</v>
      </c>
      <c r="C13" s="65">
        <v>95</v>
      </c>
      <c r="D13" s="65">
        <v>379</v>
      </c>
      <c r="E13" s="65">
        <v>94.3</v>
      </c>
      <c r="F13" s="65">
        <v>147</v>
      </c>
      <c r="G13" s="65">
        <v>199</v>
      </c>
      <c r="H13" s="65">
        <v>117.8</v>
      </c>
      <c r="I13" s="65">
        <v>89.4</v>
      </c>
      <c r="J13" s="65">
        <v>318</v>
      </c>
      <c r="K13" s="65">
        <v>190.4</v>
      </c>
      <c r="L13" s="65">
        <v>76.900000000000006</v>
      </c>
      <c r="M13" s="65">
        <v>162.4</v>
      </c>
      <c r="N13" s="65">
        <v>324</v>
      </c>
      <c r="O13" s="65">
        <v>129</v>
      </c>
      <c r="P13" s="65">
        <v>286.5</v>
      </c>
      <c r="Q13" s="65">
        <f t="shared" si="0"/>
        <v>2703.7000000000003</v>
      </c>
      <c r="R13" s="68">
        <f t="shared" si="1"/>
        <v>180.2466666666667</v>
      </c>
      <c r="S13" s="69">
        <v>170</v>
      </c>
      <c r="T13" s="69">
        <f t="shared" si="2"/>
        <v>106.02745098039219</v>
      </c>
    </row>
    <row r="14" spans="1:1024" x14ac:dyDescent="0.25">
      <c r="A14" s="67" t="s">
        <v>126</v>
      </c>
      <c r="B14" s="65">
        <v>240</v>
      </c>
      <c r="C14" s="65"/>
      <c r="D14" s="65"/>
      <c r="E14" s="65">
        <v>240</v>
      </c>
      <c r="F14" s="65">
        <v>220</v>
      </c>
      <c r="G14" s="65">
        <v>40</v>
      </c>
      <c r="H14" s="65">
        <v>20</v>
      </c>
      <c r="I14" s="65">
        <v>200</v>
      </c>
      <c r="J14" s="65"/>
      <c r="K14" s="65">
        <v>20</v>
      </c>
      <c r="L14" s="65"/>
      <c r="M14" s="65">
        <v>200</v>
      </c>
      <c r="N14" s="65">
        <v>58</v>
      </c>
      <c r="O14" s="65"/>
      <c r="P14" s="65">
        <v>215</v>
      </c>
      <c r="Q14" s="65">
        <f t="shared" si="0"/>
        <v>1453</v>
      </c>
      <c r="R14" s="68">
        <f t="shared" si="1"/>
        <v>96.86666666666666</v>
      </c>
      <c r="S14" s="69">
        <v>111</v>
      </c>
      <c r="T14" s="69">
        <f t="shared" si="2"/>
        <v>87.267267267267258</v>
      </c>
    </row>
    <row r="15" spans="1:1024" x14ac:dyDescent="0.25">
      <c r="A15" s="67" t="s">
        <v>127</v>
      </c>
      <c r="B15" s="65"/>
      <c r="C15" s="65"/>
      <c r="D15" s="65">
        <v>20</v>
      </c>
      <c r="E15" s="65"/>
      <c r="F15" s="65">
        <v>20</v>
      </c>
      <c r="G15" s="65"/>
      <c r="H15" s="65"/>
      <c r="I15" s="65">
        <v>20</v>
      </c>
      <c r="J15" s="65"/>
      <c r="K15" s="65">
        <v>20</v>
      </c>
      <c r="L15" s="65">
        <v>15</v>
      </c>
      <c r="M15" s="65"/>
      <c r="N15" s="65"/>
      <c r="O15" s="65"/>
      <c r="P15" s="65">
        <v>20</v>
      </c>
      <c r="Q15" s="65">
        <f t="shared" si="0"/>
        <v>115</v>
      </c>
      <c r="R15" s="68">
        <f t="shared" si="1"/>
        <v>7.666666666666667</v>
      </c>
      <c r="S15" s="69">
        <v>9</v>
      </c>
      <c r="T15" s="69">
        <f t="shared" si="2"/>
        <v>85.18518518518519</v>
      </c>
    </row>
    <row r="16" spans="1:1024" x14ac:dyDescent="0.25">
      <c r="A16" s="67" t="s">
        <v>128</v>
      </c>
      <c r="B16" s="65">
        <v>74</v>
      </c>
      <c r="C16" s="65"/>
      <c r="D16" s="65"/>
      <c r="E16" s="65"/>
      <c r="F16" s="65"/>
      <c r="G16" s="65">
        <v>57.4</v>
      </c>
      <c r="H16" s="65"/>
      <c r="I16" s="65"/>
      <c r="J16" s="65"/>
      <c r="K16" s="65"/>
      <c r="L16" s="65"/>
      <c r="M16" s="65">
        <v>57.4</v>
      </c>
      <c r="N16" s="65"/>
      <c r="O16" s="65"/>
      <c r="P16" s="65">
        <v>35</v>
      </c>
      <c r="Q16" s="65">
        <f t="shared" si="0"/>
        <v>223.8</v>
      </c>
      <c r="R16" s="68">
        <f t="shared" si="1"/>
        <v>14.92</v>
      </c>
      <c r="S16" s="69">
        <v>42</v>
      </c>
      <c r="T16" s="69">
        <f t="shared" si="2"/>
        <v>35.523809523809526</v>
      </c>
    </row>
    <row r="17" spans="1:20" x14ac:dyDescent="0.25">
      <c r="A17" s="67" t="s">
        <v>129</v>
      </c>
      <c r="B17" s="65"/>
      <c r="C17" s="65">
        <v>35.200000000000003</v>
      </c>
      <c r="D17" s="65">
        <v>80.599999999999994</v>
      </c>
      <c r="E17" s="65"/>
      <c r="F17" s="65"/>
      <c r="G17" s="65">
        <v>69.8</v>
      </c>
      <c r="H17" s="65"/>
      <c r="I17" s="65"/>
      <c r="J17" s="65">
        <v>58.3</v>
      </c>
      <c r="K17" s="65">
        <v>69</v>
      </c>
      <c r="L17" s="65">
        <v>72</v>
      </c>
      <c r="M17" s="65"/>
      <c r="N17" s="65">
        <v>58</v>
      </c>
      <c r="O17" s="65">
        <v>83</v>
      </c>
      <c r="P17" s="70"/>
      <c r="Q17" s="65">
        <f t="shared" si="0"/>
        <v>525.9</v>
      </c>
      <c r="R17" s="68">
        <f t="shared" si="1"/>
        <v>35.059999999999995</v>
      </c>
      <c r="S17" s="69">
        <v>35</v>
      </c>
      <c r="T17" s="69">
        <f t="shared" si="2"/>
        <v>100.17142857142856</v>
      </c>
    </row>
    <row r="18" spans="1:20" x14ac:dyDescent="0.25">
      <c r="A18" s="67" t="s">
        <v>130</v>
      </c>
      <c r="B18" s="65"/>
      <c r="C18" s="65"/>
      <c r="D18" s="65"/>
      <c r="E18" s="65">
        <v>111.4</v>
      </c>
      <c r="F18" s="65">
        <v>59.4</v>
      </c>
      <c r="G18" s="65"/>
      <c r="H18" s="65"/>
      <c r="I18" s="65">
        <v>70</v>
      </c>
      <c r="J18" s="65">
        <v>111.4</v>
      </c>
      <c r="K18" s="65"/>
      <c r="L18" s="65"/>
      <c r="M18" s="65"/>
      <c r="N18" s="65">
        <v>111.4</v>
      </c>
      <c r="O18" s="65">
        <v>59.4</v>
      </c>
      <c r="P18" s="70"/>
      <c r="Q18" s="65">
        <f t="shared" si="0"/>
        <v>523</v>
      </c>
      <c r="R18" s="68">
        <f t="shared" si="1"/>
        <v>34.866666666666667</v>
      </c>
      <c r="S18" s="69">
        <v>34.799999999999997</v>
      </c>
      <c r="T18" s="69">
        <f t="shared" si="2"/>
        <v>100.19157088122606</v>
      </c>
    </row>
    <row r="19" spans="1:20" x14ac:dyDescent="0.25">
      <c r="A19" s="67" t="s">
        <v>131</v>
      </c>
      <c r="B19" s="65">
        <v>15</v>
      </c>
      <c r="C19" s="65">
        <v>246</v>
      </c>
      <c r="D19" s="65"/>
      <c r="E19" s="65">
        <v>246</v>
      </c>
      <c r="F19" s="65"/>
      <c r="G19" s="65"/>
      <c r="H19" s="65">
        <v>155</v>
      </c>
      <c r="I19" s="65">
        <v>125</v>
      </c>
      <c r="J19" s="65"/>
      <c r="K19" s="65"/>
      <c r="L19" s="65"/>
      <c r="M19" s="65">
        <v>125</v>
      </c>
      <c r="N19" s="65">
        <v>30</v>
      </c>
      <c r="O19" s="65"/>
      <c r="P19" s="70"/>
      <c r="Q19" s="65">
        <f t="shared" si="0"/>
        <v>942</v>
      </c>
      <c r="R19" s="68">
        <f t="shared" si="1"/>
        <v>62.8</v>
      </c>
      <c r="S19" s="69">
        <v>120</v>
      </c>
      <c r="T19" s="69">
        <f t="shared" si="2"/>
        <v>52.333333333333336</v>
      </c>
    </row>
    <row r="20" spans="1:20" x14ac:dyDescent="0.25">
      <c r="A20" s="67" t="s">
        <v>132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>
        <f t="shared" si="0"/>
        <v>0</v>
      </c>
      <c r="R20" s="68">
        <f t="shared" si="1"/>
        <v>0</v>
      </c>
      <c r="S20" s="69">
        <v>120</v>
      </c>
      <c r="T20" s="69">
        <f t="shared" si="2"/>
        <v>0</v>
      </c>
    </row>
    <row r="21" spans="1:20" x14ac:dyDescent="0.25">
      <c r="A21" s="67" t="s">
        <v>133</v>
      </c>
      <c r="B21" s="65">
        <v>167</v>
      </c>
      <c r="C21" s="65"/>
      <c r="D21" s="65"/>
      <c r="E21" s="65"/>
      <c r="F21" s="65"/>
      <c r="G21" s="65"/>
      <c r="H21" s="65"/>
      <c r="I21" s="65">
        <v>167</v>
      </c>
      <c r="J21" s="65"/>
      <c r="K21" s="65"/>
      <c r="L21" s="65"/>
      <c r="M21" s="65"/>
      <c r="N21" s="65"/>
      <c r="O21" s="65"/>
      <c r="P21" s="70"/>
      <c r="Q21" s="65">
        <f t="shared" si="0"/>
        <v>334</v>
      </c>
      <c r="R21" s="68">
        <f t="shared" si="1"/>
        <v>22.266666666666666</v>
      </c>
      <c r="S21" s="69">
        <v>30</v>
      </c>
      <c r="T21" s="69">
        <f t="shared" si="2"/>
        <v>74.222222222222214</v>
      </c>
    </row>
    <row r="22" spans="1:20" x14ac:dyDescent="0.25">
      <c r="A22" s="67" t="s">
        <v>134</v>
      </c>
      <c r="B22" s="65"/>
      <c r="C22" s="65"/>
      <c r="D22" s="65"/>
      <c r="E22" s="65">
        <v>20</v>
      </c>
      <c r="F22" s="65">
        <v>20</v>
      </c>
      <c r="G22" s="65"/>
      <c r="H22" s="65">
        <v>20</v>
      </c>
      <c r="I22" s="65"/>
      <c r="J22" s="65"/>
      <c r="K22" s="65"/>
      <c r="L22" s="65"/>
      <c r="M22" s="65"/>
      <c r="N22" s="65"/>
      <c r="O22" s="65"/>
      <c r="P22" s="70"/>
      <c r="Q22" s="65">
        <f t="shared" si="0"/>
        <v>60</v>
      </c>
      <c r="R22" s="68">
        <f t="shared" si="1"/>
        <v>4</v>
      </c>
      <c r="S22" s="69">
        <v>6</v>
      </c>
      <c r="T22" s="69">
        <f t="shared" si="2"/>
        <v>66.666666666666671</v>
      </c>
    </row>
    <row r="23" spans="1:20" x14ac:dyDescent="0.25">
      <c r="A23" s="67" t="s">
        <v>135</v>
      </c>
      <c r="B23" s="65">
        <v>13</v>
      </c>
      <c r="C23" s="65">
        <v>12.5</v>
      </c>
      <c r="D23" s="65"/>
      <c r="E23" s="65"/>
      <c r="F23" s="65"/>
      <c r="G23" s="65">
        <v>13</v>
      </c>
      <c r="H23" s="65">
        <v>5</v>
      </c>
      <c r="I23" s="65">
        <v>7</v>
      </c>
      <c r="J23" s="65"/>
      <c r="K23" s="65">
        <v>27</v>
      </c>
      <c r="L23" s="65">
        <v>6</v>
      </c>
      <c r="M23" s="65">
        <v>12</v>
      </c>
      <c r="N23" s="65"/>
      <c r="O23" s="65">
        <v>13</v>
      </c>
      <c r="P23" s="65">
        <v>13.3</v>
      </c>
      <c r="Q23" s="65">
        <f t="shared" si="0"/>
        <v>121.8</v>
      </c>
      <c r="R23" s="68">
        <f t="shared" si="1"/>
        <v>8.1199999999999992</v>
      </c>
      <c r="S23" s="69">
        <v>8</v>
      </c>
      <c r="T23" s="69">
        <f t="shared" si="2"/>
        <v>101.49999999999999</v>
      </c>
    </row>
    <row r="24" spans="1:20" x14ac:dyDescent="0.25">
      <c r="A24" s="67" t="s">
        <v>136</v>
      </c>
      <c r="B24" s="65">
        <v>18</v>
      </c>
      <c r="C24" s="65">
        <v>5</v>
      </c>
      <c r="D24" s="65">
        <v>11</v>
      </c>
      <c r="E24" s="65">
        <v>5</v>
      </c>
      <c r="F24" s="65">
        <v>10</v>
      </c>
      <c r="G24" s="65">
        <v>20</v>
      </c>
      <c r="H24" s="65">
        <v>11</v>
      </c>
      <c r="I24" s="65">
        <v>7</v>
      </c>
      <c r="J24" s="65">
        <v>19</v>
      </c>
      <c r="K24" s="65">
        <v>12</v>
      </c>
      <c r="L24" s="65">
        <v>19</v>
      </c>
      <c r="M24" s="65">
        <v>17</v>
      </c>
      <c r="N24" s="65">
        <v>18</v>
      </c>
      <c r="O24" s="65">
        <v>5</v>
      </c>
      <c r="P24" s="65">
        <v>11</v>
      </c>
      <c r="Q24" s="65">
        <f t="shared" si="0"/>
        <v>188</v>
      </c>
      <c r="R24" s="68">
        <f t="shared" si="1"/>
        <v>12.533333333333333</v>
      </c>
      <c r="S24" s="69">
        <v>22</v>
      </c>
      <c r="T24" s="69">
        <f t="shared" si="2"/>
        <v>56.969696969696969</v>
      </c>
    </row>
    <row r="25" spans="1:20" x14ac:dyDescent="0.25">
      <c r="A25" s="67" t="s">
        <v>137</v>
      </c>
      <c r="B25" s="65">
        <v>7</v>
      </c>
      <c r="C25" s="65">
        <v>7</v>
      </c>
      <c r="D25" s="65">
        <v>7</v>
      </c>
      <c r="E25" s="65">
        <v>9</v>
      </c>
      <c r="F25" s="65">
        <v>7</v>
      </c>
      <c r="G25" s="65">
        <v>7</v>
      </c>
      <c r="H25" s="65">
        <v>7</v>
      </c>
      <c r="I25" s="65">
        <v>7</v>
      </c>
      <c r="J25" s="65">
        <v>7</v>
      </c>
      <c r="K25" s="65">
        <v>10</v>
      </c>
      <c r="L25" s="65">
        <v>7</v>
      </c>
      <c r="M25" s="65">
        <v>10</v>
      </c>
      <c r="N25" s="65">
        <v>10</v>
      </c>
      <c r="O25" s="65">
        <v>13</v>
      </c>
      <c r="P25" s="65">
        <v>13</v>
      </c>
      <c r="Q25" s="65">
        <f t="shared" si="0"/>
        <v>128</v>
      </c>
      <c r="R25" s="68">
        <f t="shared" si="1"/>
        <v>8.5333333333333332</v>
      </c>
      <c r="S25" s="69">
        <v>8.5</v>
      </c>
      <c r="T25" s="69">
        <f t="shared" si="2"/>
        <v>100.3921568627451</v>
      </c>
    </row>
    <row r="26" spans="1:20" x14ac:dyDescent="0.25">
      <c r="A26" s="67" t="s">
        <v>138</v>
      </c>
      <c r="B26" s="65">
        <v>6</v>
      </c>
      <c r="C26" s="65"/>
      <c r="D26" s="65"/>
      <c r="E26" s="65">
        <v>5</v>
      </c>
      <c r="F26" s="65">
        <v>40</v>
      </c>
      <c r="G26" s="65"/>
      <c r="H26" s="65"/>
      <c r="I26" s="65">
        <v>6.2</v>
      </c>
      <c r="J26" s="65"/>
      <c r="K26" s="65">
        <v>5</v>
      </c>
      <c r="L26" s="65">
        <v>12.2</v>
      </c>
      <c r="M26" s="65"/>
      <c r="N26" s="65"/>
      <c r="O26" s="65"/>
      <c r="P26" s="65">
        <v>47.1</v>
      </c>
      <c r="Q26" s="65">
        <f t="shared" si="0"/>
        <v>121.5</v>
      </c>
      <c r="R26" s="68">
        <f t="shared" si="1"/>
        <v>8.1</v>
      </c>
      <c r="S26" s="69">
        <v>40</v>
      </c>
      <c r="T26" s="69">
        <f t="shared" si="2"/>
        <v>20.25</v>
      </c>
    </row>
    <row r="27" spans="1:20" ht="15" customHeight="1" x14ac:dyDescent="0.25">
      <c r="A27" s="67" t="s">
        <v>139</v>
      </c>
      <c r="B27" s="65">
        <v>40</v>
      </c>
      <c r="C27" s="65">
        <v>30</v>
      </c>
      <c r="D27" s="65">
        <v>37</v>
      </c>
      <c r="E27" s="65">
        <v>45</v>
      </c>
      <c r="F27" s="65">
        <v>43</v>
      </c>
      <c r="G27" s="65">
        <v>37</v>
      </c>
      <c r="H27" s="65">
        <v>27</v>
      </c>
      <c r="I27" s="65">
        <v>36</v>
      </c>
      <c r="J27" s="65">
        <v>27</v>
      </c>
      <c r="K27" s="65">
        <v>38</v>
      </c>
      <c r="L27" s="65">
        <v>36</v>
      </c>
      <c r="M27" s="65">
        <v>34</v>
      </c>
      <c r="N27" s="65">
        <v>45</v>
      </c>
      <c r="O27" s="65">
        <v>15.7</v>
      </c>
      <c r="P27" s="65">
        <v>35</v>
      </c>
      <c r="Q27" s="65">
        <f t="shared" si="0"/>
        <v>525.70000000000005</v>
      </c>
      <c r="R27" s="68">
        <f t="shared" si="1"/>
        <v>35.046666666666667</v>
      </c>
      <c r="S27" s="69">
        <v>35</v>
      </c>
      <c r="T27" s="69">
        <f t="shared" si="2"/>
        <v>100.13333333333333</v>
      </c>
    </row>
    <row r="28" spans="1:20" x14ac:dyDescent="0.25">
      <c r="A28" s="67" t="s">
        <v>140</v>
      </c>
      <c r="B28" s="65"/>
      <c r="C28" s="65"/>
      <c r="D28" s="65">
        <v>0.5</v>
      </c>
      <c r="E28" s="65"/>
      <c r="F28" s="65"/>
      <c r="G28" s="65">
        <v>0.5</v>
      </c>
      <c r="H28" s="65">
        <v>0.5</v>
      </c>
      <c r="I28" s="65"/>
      <c r="J28" s="65">
        <v>0.5</v>
      </c>
      <c r="K28" s="65"/>
      <c r="L28" s="65"/>
      <c r="M28" s="65">
        <v>0.5</v>
      </c>
      <c r="N28" s="65"/>
      <c r="O28" s="65">
        <v>0.5</v>
      </c>
      <c r="P28" s="65">
        <v>0.5</v>
      </c>
      <c r="Q28" s="65">
        <f t="shared" si="0"/>
        <v>3.5</v>
      </c>
      <c r="R28" s="68">
        <f t="shared" si="1"/>
        <v>0.23333333333333334</v>
      </c>
      <c r="S28" s="69">
        <v>0.6</v>
      </c>
      <c r="T28" s="69">
        <f t="shared" si="2"/>
        <v>38.888888888888886</v>
      </c>
    </row>
    <row r="29" spans="1:20" x14ac:dyDescent="0.25">
      <c r="A29" s="67" t="s">
        <v>141</v>
      </c>
      <c r="B29" s="65">
        <v>4</v>
      </c>
      <c r="C29" s="65"/>
      <c r="D29" s="65"/>
      <c r="E29" s="65">
        <v>4</v>
      </c>
      <c r="F29" s="65"/>
      <c r="G29" s="65"/>
      <c r="H29" s="65"/>
      <c r="I29" s="65">
        <v>4</v>
      </c>
      <c r="J29" s="65"/>
      <c r="K29" s="65"/>
      <c r="L29" s="65"/>
      <c r="M29" s="65"/>
      <c r="N29" s="65"/>
      <c r="O29" s="65"/>
      <c r="P29" s="70"/>
      <c r="Q29" s="65">
        <f t="shared" si="0"/>
        <v>12</v>
      </c>
      <c r="R29" s="68">
        <f t="shared" si="1"/>
        <v>0.8</v>
      </c>
      <c r="S29" s="69">
        <v>1</v>
      </c>
      <c r="T29" s="69">
        <f t="shared" si="2"/>
        <v>80</v>
      </c>
    </row>
    <row r="30" spans="1:20" x14ac:dyDescent="0.25">
      <c r="A30" s="67" t="s">
        <v>142</v>
      </c>
      <c r="B30" s="65"/>
      <c r="C30" s="65">
        <v>5</v>
      </c>
      <c r="D30" s="65"/>
      <c r="E30" s="65"/>
      <c r="F30" s="65"/>
      <c r="G30" s="65"/>
      <c r="H30" s="65"/>
      <c r="I30" s="65"/>
      <c r="J30" s="65"/>
      <c r="K30" s="65"/>
      <c r="L30" s="65">
        <v>5</v>
      </c>
      <c r="M30" s="65"/>
      <c r="N30" s="65"/>
      <c r="O30" s="65"/>
      <c r="P30" s="70"/>
      <c r="Q30" s="65">
        <f t="shared" si="0"/>
        <v>10</v>
      </c>
      <c r="R30" s="68">
        <f t="shared" si="1"/>
        <v>0.66666666666666663</v>
      </c>
      <c r="S30" s="69">
        <v>1</v>
      </c>
      <c r="T30" s="69">
        <f t="shared" si="2"/>
        <v>66.666666666666657</v>
      </c>
    </row>
    <row r="31" spans="1:20" x14ac:dyDescent="0.25">
      <c r="A31" s="67" t="s">
        <v>143</v>
      </c>
      <c r="B31" s="65">
        <v>3.5</v>
      </c>
      <c r="C31" s="65">
        <v>3.5</v>
      </c>
      <c r="D31" s="65">
        <v>3.5</v>
      </c>
      <c r="E31" s="65">
        <v>3.5</v>
      </c>
      <c r="F31" s="65">
        <v>3.5</v>
      </c>
      <c r="G31" s="65">
        <v>3.5</v>
      </c>
      <c r="H31" s="65">
        <v>3.5</v>
      </c>
      <c r="I31" s="65">
        <v>3.5</v>
      </c>
      <c r="J31" s="65">
        <v>3.5</v>
      </c>
      <c r="K31" s="65">
        <v>3.5</v>
      </c>
      <c r="L31" s="65">
        <v>3.5</v>
      </c>
      <c r="M31" s="65">
        <v>3.5</v>
      </c>
      <c r="N31" s="65">
        <v>3.5</v>
      </c>
      <c r="O31" s="65">
        <v>3.5</v>
      </c>
      <c r="P31" s="65">
        <v>3.5</v>
      </c>
      <c r="Q31" s="65">
        <f t="shared" si="0"/>
        <v>52.5</v>
      </c>
      <c r="R31" s="68">
        <f t="shared" si="1"/>
        <v>3.5</v>
      </c>
      <c r="S31" s="69">
        <v>3.5</v>
      </c>
      <c r="T31" s="69">
        <f t="shared" si="2"/>
        <v>100</v>
      </c>
    </row>
    <row r="32" spans="1:20" x14ac:dyDescent="0.25">
      <c r="A32" s="67" t="s">
        <v>144</v>
      </c>
      <c r="B32" s="71"/>
      <c r="C32" s="72">
        <v>200</v>
      </c>
      <c r="D32" s="71"/>
      <c r="E32" s="71"/>
      <c r="F32" s="71"/>
      <c r="G32" s="71"/>
      <c r="H32" s="72">
        <v>200</v>
      </c>
      <c r="I32" s="71"/>
      <c r="J32" s="71"/>
      <c r="K32" s="71"/>
      <c r="L32" s="72">
        <v>200</v>
      </c>
      <c r="M32" s="71"/>
      <c r="N32" s="71"/>
      <c r="O32" s="72">
        <v>200</v>
      </c>
      <c r="P32" s="73"/>
      <c r="Q32" s="65">
        <f t="shared" si="0"/>
        <v>800</v>
      </c>
      <c r="R32" s="68">
        <f t="shared" si="1"/>
        <v>53.333333333333336</v>
      </c>
      <c r="S32" s="69">
        <v>100</v>
      </c>
      <c r="T32" s="69">
        <f t="shared" si="2"/>
        <v>53.333333333333343</v>
      </c>
    </row>
    <row r="33" spans="1:20" x14ac:dyDescent="0.25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</row>
    <row r="34" spans="1:20" ht="39.6" customHeight="1" x14ac:dyDescent="0.25">
      <c r="A34" s="74"/>
      <c r="B34" s="129"/>
      <c r="C34" s="129"/>
      <c r="D34" s="129"/>
      <c r="E34" s="129"/>
      <c r="F34" s="129"/>
      <c r="G34" s="129"/>
      <c r="H34" s="75"/>
      <c r="I34" s="75"/>
      <c r="J34" s="130"/>
      <c r="K34" s="130"/>
      <c r="L34" s="75"/>
      <c r="M34" s="75"/>
      <c r="N34" s="75"/>
      <c r="O34" s="75"/>
      <c r="P34" s="75"/>
      <c r="Q34" s="75"/>
      <c r="R34" s="75"/>
      <c r="S34" s="75"/>
      <c r="T34" s="75"/>
    </row>
    <row r="35" spans="1:20" ht="28.15" customHeight="1" x14ac:dyDescent="0.25">
      <c r="A35" s="76"/>
      <c r="B35" s="77" t="s">
        <v>145</v>
      </c>
      <c r="C35" s="78"/>
      <c r="D35" s="78"/>
      <c r="E35" s="78"/>
      <c r="F35" s="78"/>
      <c r="G35" s="78"/>
      <c r="H35" s="78"/>
      <c r="I35" s="78"/>
      <c r="J35" s="78"/>
      <c r="K35" s="78"/>
      <c r="L35" s="63"/>
      <c r="M35" s="79"/>
      <c r="N35" s="79"/>
      <c r="O35" s="79"/>
      <c r="P35" s="79"/>
      <c r="Q35" s="79"/>
      <c r="R35" s="79"/>
      <c r="S35" s="75"/>
      <c r="T35" s="75"/>
    </row>
  </sheetData>
  <mergeCells count="5">
    <mergeCell ref="A2:P2"/>
    <mergeCell ref="A3:P3"/>
    <mergeCell ref="A4:P4"/>
    <mergeCell ref="B34:G34"/>
    <mergeCell ref="J34:K34"/>
  </mergeCells>
  <pageMargins left="0.118055555555556" right="0.164583333333333" top="0.19305555555555601" bottom="0.148611111111111" header="0.511811023622047" footer="0.511811023622047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2762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Меню лагерь 2025</vt:lpstr>
      <vt:lpstr>Натуральные нормы</vt:lpstr>
      <vt:lpstr>'Меню лагерь 2025'!Print_Area_0</vt:lpstr>
      <vt:lpstr>'Натуральные нормы'!Заголовки_для_печати</vt:lpstr>
      <vt:lpstr>'Меню лагерь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244</cp:revision>
  <cp:lastPrinted>2025-04-24T08:29:40Z</cp:lastPrinted>
  <dcterms:created xsi:type="dcterms:W3CDTF">2021-06-02T10:36:43Z</dcterms:created>
  <dcterms:modified xsi:type="dcterms:W3CDTF">2025-04-24T08:29:45Z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